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1.9\共有\建設課のみ\04 施設管理G\水道事業関係\■ 調査・報告関係\平成２９年度\【経営比較分析表】2016_454303_47_010（水道）\"/>
    </mc:Choice>
  </mc:AlternateContent>
  <workbookProtection workbookPassword="B319" lockStructure="1"/>
  <bookViews>
    <workbookView xWindow="0" yWindow="0" windowWidth="21210" windowHeight="1051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AT10" i="4"/>
  <c r="W10" i="4"/>
  <c r="P10" i="4"/>
  <c r="I10"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<sst xmlns="http://schemas.openxmlformats.org/spreadsheetml/2006/main" count="237" uniqueCount="123">
  <si>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</si>
  <si>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</si>
  <si>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</si>
  <si>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</si>
  <si>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</si>
  <si>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</si>
  <si>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</si>
  <si>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</si>
  <si>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</si>
  <si>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</si>
  <si>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</si>
  <si>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</si>
  <si>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</si>
  <si>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</si>
  <si>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</si>
  <si>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</si>
  <si>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</si>
  <si>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</si>
  <si>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</si>
  <si>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</si>
  <si>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</si>
  <si>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</si>
  <si>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</si>
  <si>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</si>
  <si>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</si>
  <si>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</si>
  <si>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</si>
  <si>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</si>
  <si>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</si>
  <si>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</si>
  <si>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</si>
  <si>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</si>
  <si>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</si>
  <si>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</si>
  <si>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</si>
  <si>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</si>
  <si>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</si>
  <si>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</si>
  <si>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</si>
  <si>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</si>
  <si>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</si>
  <si>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</si>
  <si>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</si>
  <si>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</si>
  <si>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</si>
  <si>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</si>
  <si>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</si>
  <si>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</si>
  <si>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</si>
  <si>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</si>
  <si>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</si>
  <si>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</si>
  <si>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</si>
  <si>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</si>
  <si>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</si>
  <si>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</si>
  <si>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</si>
  <si>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</si>
  <si>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</si>
  <si>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</si>
  <si>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</si>
  <si>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</si>
  <si>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</si>
  <si>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</si>
  <si>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</si>
  <si>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</si>
  <si>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</si>
  <si>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</si>
  <si>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</si>
  <si>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</si>
  <si>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</si>
  <si>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</si>
  <si>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</si>
  <si>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</si>
  <si>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</si>
  <si>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</si>
  <si>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</si>
  <si>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</si>
  <si>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</si>
  <si>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</si>
  <si>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</si>
  <si>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</si>
  <si>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</si>
  <si>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</si>
  <si>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</si>
  <si>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</si>
  <si>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</si>
  <si>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</si>
  <si>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</si>
  <si>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</si>
  <si>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</si>
  <si>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</si>
  <si>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</si>
  <si>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</si>
  <si>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</si>
  <si>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</si>
  <si>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</si>
  <si>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</si>
  <si>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</si>
  <si>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</si>
  <si>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</si>
  <si>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</si>
  <si>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</si>
  <si>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</si>
  <si>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</si>
  <si>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</si>
  <si>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</si>
  <si>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椎葉村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</si>
  <si>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</si>
  <si>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</si>
  <si>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</si>
  <si>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</si>
  <si>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</si>
  <si>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</si>
  <si>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</si>
  <si>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</si>
  <si>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</si>
  <si>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</si>
  <si>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</si>
  <si>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１００％を下回っており、経営の健全性が確保されているとはいえない。今後は水道料金収入の減少が予想される事に加え、上椎葉浄水場の電気設備更新のため総費用が増加する見込みである。
④企業債残高対給水収益比率
　平成25・26年度に岩屋戸地区水道施設の更新工事を行った。また、平成9～11年に行った上椎葉地区水道更新事業の起債償還が平成41年まであり当分は現状のまま推移する見込みである。
⑤料金回収率
　平成27年度は50.91、平成28年度は50.01と年々減少している。これは水道使用量減少に伴う水道料金収入減少のためである。
⑥給水原価
　３００円台で類似団体平均より少なく推移している。今後有収水量の減少により給水原価は増加すると予想される。
⑦施設利用率
　平均値を上回っているが、減少傾向にある。これは水道使用量が減少しているためと考えられ、将来的には施設のサイズダウンを検討し、経営の効率性について改善する必要がある。
⑧有収率
　給・配水管の漏水を発見しだい修理している。平成２８年度は87.87％となっている。</t>
    <rPh sb="236" eb="238">
      <t>ネンネン</t>
    </rPh>
    <phoneticPr fontId="4"/>
  </si>
  <si>
    <t>　椎葉村は１つの簡易水道（浄水場は２か所）と２つの飲料水供給施設を運営している。上椎葉地区水道施設は竣工から１８年経っており、管路の老朽化はまだ無いが電気機器においては約１０年毎に更新の必要があり随時更新改修を行っている。
　岩屋戸地区水道施設は竣工から４０年経っていたため平成２５・２６年度に更新工事を行い、施設、管路の老朽化は現在のところ解消されている。</t>
    <phoneticPr fontId="4"/>
  </si>
  <si>
    <t>自治体職員</t>
    <rPh sb="0" eb="3">
      <t>ジチタイ</t>
    </rPh>
    <rPh sb="3" eb="5">
      <t>ショクイン</t>
    </rPh>
    <phoneticPr fontId="4"/>
  </si>
  <si>
    <t>　椎葉村は面積が広く急な山々に囲まれ集落も点在しているため、水道普及率も27％と低く給水区域拡張は難しい。人口減少もあり水道料金の大幅な収入増加は見込めない。現在は水道料金収入と一般会計からの繰入金により財源を確保していくこととして、水道料金の引き上げはまだ考えていない。今後も電気機械等の老朽化に対応するため、限られた財源の中で計画的な更新を行っていくとともに、平成29年度に策定された椎葉村簡易水道事業経営戦略により、将来の給水人口減少を見込んだ施設規模の縮小など徹底した経費削減を行い経営の健全化に努めていく。</t>
    <rPh sb="186" eb="188">
      <t>ネンド</t>
    </rPh>
    <rPh sb="189" eb="191">
      <t>サクテイ</t>
    </rPh>
    <rPh sb="194" eb="197">
      <t>シイバソン</t>
    </rPh>
    <rPh sb="197" eb="199">
      <t>カンイ</t>
    </rPh>
    <rPh sb="199" eb="201">
      <t>スイドウ</t>
    </rPh>
    <rPh sb="201" eb="203">
      <t>ジギョウ</t>
    </rPh>
    <rPh sb="203" eb="205">
      <t>ケイエイ</t>
    </rPh>
    <rPh sb="205" eb="207">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</si>
</sst>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23.81</c:v>
                </c:pt>
                <c:pt idx="3">
                  <c:v>0</c:v>
                </c:pt>
                <c:pt idx="4">
                  <c:v>0</c:v>
                </c:pt>
              </c:numCache>
            </c:numRef>
          </c:val>
        </c:ser>
        <c:dLbls>
          <c:showLegendKey val="0"/>
          <c:showVal val="0"/>
          <c:showCatName val="0"/>
          <c:showSerName val="0"/>
          <c:showPercent val="0"/>
          <c:showBubbleSize val="0"/>
        </c:dLbls>
        <c:gapWidth val="150"/>
        <c:axId val="361254040"/>
        <c:axId val="23610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361254040"/>
        <c:axId val="236102576"/>
      </c:lineChart>
      <c:dateAx>
        <c:axId val="361254040"/>
        <c:scaling>
          <c:orientation val="minMax"/>
        </c:scaling>
        <c:delete val="1"/>
        <c:axPos val="b"/>
        <c:numFmt formatCode="ge" sourceLinked="1"/>
        <c:majorTickMark val="none"/>
        <c:minorTickMark val="none"/>
        <c:tickLblPos val="none"/>
        <c:crossAx val="236102576"/>
        <c:crosses val="autoZero"/>
        <c:auto val="1"/>
        <c:lblOffset val="100"/>
        <c:baseTimeUnit val="years"/>
      </c:dateAx>
      <c:valAx>
        <c:axId val="23610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5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75.400000000000006</c:v>
                </c:pt>
                <c:pt idx="1">
                  <c:v>71.17</c:v>
                </c:pt>
                <c:pt idx="2">
                  <c:v>68.680000000000007</c:v>
                </c:pt>
                <c:pt idx="3">
                  <c:v>53.89</c:v>
                </c:pt>
                <c:pt idx="4">
                  <c:v>53.1</c:v>
                </c:pt>
              </c:numCache>
            </c:numRef>
          </c:val>
        </c:ser>
        <c:dLbls>
          <c:showLegendKey val="0"/>
          <c:showVal val="0"/>
          <c:showCatName val="0"/>
          <c:showSerName val="0"/>
          <c:showPercent val="0"/>
          <c:showBubbleSize val="0"/>
        </c:dLbls>
        <c:gapWidth val="150"/>
        <c:axId val="241124504"/>
        <c:axId val="2411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241124504"/>
        <c:axId val="241124896"/>
      </c:lineChart>
      <c:dateAx>
        <c:axId val="241124504"/>
        <c:scaling>
          <c:orientation val="minMax"/>
        </c:scaling>
        <c:delete val="1"/>
        <c:axPos val="b"/>
        <c:numFmt formatCode="ge" sourceLinked="1"/>
        <c:majorTickMark val="none"/>
        <c:minorTickMark val="none"/>
        <c:tickLblPos val="none"/>
        <c:crossAx val="241124896"/>
        <c:crosses val="autoZero"/>
        <c:auto val="1"/>
        <c:lblOffset val="100"/>
        <c:baseTimeUnit val="years"/>
      </c:dateAx>
      <c:valAx>
        <c:axId val="2411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2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80.09</c:v>
                </c:pt>
                <c:pt idx="1">
                  <c:v>83.35</c:v>
                </c:pt>
                <c:pt idx="2">
                  <c:v>87.19</c:v>
                </c:pt>
                <c:pt idx="3">
                  <c:v>92.37</c:v>
                </c:pt>
                <c:pt idx="4">
                  <c:v>87.87</c:v>
                </c:pt>
              </c:numCache>
            </c:numRef>
          </c:val>
        </c:ser>
        <c:dLbls>
          <c:showLegendKey val="0"/>
          <c:showVal val="0"/>
          <c:showCatName val="0"/>
          <c:showSerName val="0"/>
          <c:showPercent val="0"/>
          <c:showBubbleSize val="0"/>
        </c:dLbls>
        <c:gapWidth val="150"/>
        <c:axId val="241126072"/>
        <c:axId val="2411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241126072"/>
        <c:axId val="241126464"/>
      </c:lineChart>
      <c:dateAx>
        <c:axId val="241126072"/>
        <c:scaling>
          <c:orientation val="minMax"/>
        </c:scaling>
        <c:delete val="1"/>
        <c:axPos val="b"/>
        <c:numFmt formatCode="ge" sourceLinked="1"/>
        <c:majorTickMark val="none"/>
        <c:minorTickMark val="none"/>
        <c:tickLblPos val="none"/>
        <c:crossAx val="241126464"/>
        <c:crosses val="autoZero"/>
        <c:auto val="1"/>
        <c:lblOffset val="100"/>
        <c:baseTimeUnit val="years"/>
      </c:dateAx>
      <c:valAx>
        <c:axId val="24112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12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59.54</c:v>
                </c:pt>
                <c:pt idx="1">
                  <c:v>69.239999999999995</c:v>
                </c:pt>
                <c:pt idx="2">
                  <c:v>75.819999999999993</c:v>
                </c:pt>
                <c:pt idx="3">
                  <c:v>62.49</c:v>
                </c:pt>
                <c:pt idx="4">
                  <c:v>68.400000000000006</c:v>
                </c:pt>
              </c:numCache>
            </c:numRef>
          </c:val>
        </c:ser>
        <c:dLbls>
          <c:showLegendKey val="0"/>
          <c:showVal val="0"/>
          <c:showCatName val="0"/>
          <c:showSerName val="0"/>
          <c:showPercent val="0"/>
          <c:showBubbleSize val="0"/>
        </c:dLbls>
        <c:gapWidth val="150"/>
        <c:axId val="365922848"/>
        <c:axId val="36592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365922848"/>
        <c:axId val="365923240"/>
      </c:lineChart>
      <c:dateAx>
        <c:axId val="365922848"/>
        <c:scaling>
          <c:orientation val="minMax"/>
        </c:scaling>
        <c:delete val="1"/>
        <c:axPos val="b"/>
        <c:numFmt formatCode="ge" sourceLinked="1"/>
        <c:majorTickMark val="none"/>
        <c:minorTickMark val="none"/>
        <c:tickLblPos val="none"/>
        <c:crossAx val="365923240"/>
        <c:crosses val="autoZero"/>
        <c:auto val="1"/>
        <c:lblOffset val="100"/>
        <c:baseTimeUnit val="years"/>
      </c:dateAx>
      <c:valAx>
        <c:axId val="36592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5924416"/>
        <c:axId val="36592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924416"/>
        <c:axId val="365924808"/>
      </c:lineChart>
      <c:dateAx>
        <c:axId val="365924416"/>
        <c:scaling>
          <c:orientation val="minMax"/>
        </c:scaling>
        <c:delete val="1"/>
        <c:axPos val="b"/>
        <c:numFmt formatCode="ge" sourceLinked="1"/>
        <c:majorTickMark val="none"/>
        <c:minorTickMark val="none"/>
        <c:tickLblPos val="none"/>
        <c:crossAx val="365924808"/>
        <c:crosses val="autoZero"/>
        <c:auto val="1"/>
        <c:lblOffset val="100"/>
        <c:baseTimeUnit val="years"/>
      </c:dateAx>
      <c:valAx>
        <c:axId val="36592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5925984"/>
        <c:axId val="36677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925984"/>
        <c:axId val="366774312"/>
      </c:lineChart>
      <c:dateAx>
        <c:axId val="365925984"/>
        <c:scaling>
          <c:orientation val="minMax"/>
        </c:scaling>
        <c:delete val="1"/>
        <c:axPos val="b"/>
        <c:numFmt formatCode="ge" sourceLinked="1"/>
        <c:majorTickMark val="none"/>
        <c:minorTickMark val="none"/>
        <c:tickLblPos val="none"/>
        <c:crossAx val="366774312"/>
        <c:crosses val="autoZero"/>
        <c:auto val="1"/>
        <c:lblOffset val="100"/>
        <c:baseTimeUnit val="years"/>
      </c:dateAx>
      <c:valAx>
        <c:axId val="36677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775488"/>
        <c:axId val="36677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775488"/>
        <c:axId val="366775880"/>
      </c:lineChart>
      <c:dateAx>
        <c:axId val="366775488"/>
        <c:scaling>
          <c:orientation val="minMax"/>
        </c:scaling>
        <c:delete val="1"/>
        <c:axPos val="b"/>
        <c:numFmt formatCode="ge" sourceLinked="1"/>
        <c:majorTickMark val="none"/>
        <c:minorTickMark val="none"/>
        <c:tickLblPos val="none"/>
        <c:crossAx val="366775880"/>
        <c:crosses val="autoZero"/>
        <c:auto val="1"/>
        <c:lblOffset val="100"/>
        <c:baseTimeUnit val="years"/>
      </c:dateAx>
      <c:valAx>
        <c:axId val="36677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777056"/>
        <c:axId val="366777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777056"/>
        <c:axId val="366777448"/>
      </c:lineChart>
      <c:dateAx>
        <c:axId val="366777056"/>
        <c:scaling>
          <c:orientation val="minMax"/>
        </c:scaling>
        <c:delete val="1"/>
        <c:axPos val="b"/>
        <c:numFmt formatCode="ge" sourceLinked="1"/>
        <c:majorTickMark val="none"/>
        <c:minorTickMark val="none"/>
        <c:tickLblPos val="none"/>
        <c:crossAx val="366777448"/>
        <c:crosses val="autoZero"/>
        <c:auto val="1"/>
        <c:lblOffset val="100"/>
        <c:baseTimeUnit val="years"/>
      </c:dateAx>
      <c:valAx>
        <c:axId val="36677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7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1400.4</c:v>
                </c:pt>
                <c:pt idx="1">
                  <c:v>1928.09</c:v>
                </c:pt>
                <c:pt idx="2">
                  <c:v>1881.36</c:v>
                </c:pt>
                <c:pt idx="3">
                  <c:v>2014.14</c:v>
                </c:pt>
                <c:pt idx="4">
                  <c:v>2079.0500000000002</c:v>
                </c:pt>
              </c:numCache>
            </c:numRef>
          </c:val>
        </c:ser>
        <c:dLbls>
          <c:showLegendKey val="0"/>
          <c:showVal val="0"/>
          <c:showCatName val="0"/>
          <c:showSerName val="0"/>
          <c:showPercent val="0"/>
          <c:showBubbleSize val="0"/>
        </c:dLbls>
        <c:gapWidth val="150"/>
        <c:axId val="366893496"/>
        <c:axId val="3668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366893496"/>
        <c:axId val="366893888"/>
      </c:lineChart>
      <c:dateAx>
        <c:axId val="366893496"/>
        <c:scaling>
          <c:orientation val="minMax"/>
        </c:scaling>
        <c:delete val="1"/>
        <c:axPos val="b"/>
        <c:numFmt formatCode="ge" sourceLinked="1"/>
        <c:majorTickMark val="none"/>
        <c:minorTickMark val="none"/>
        <c:tickLblPos val="none"/>
        <c:crossAx val="366893888"/>
        <c:crosses val="autoZero"/>
        <c:auto val="1"/>
        <c:lblOffset val="100"/>
        <c:baseTimeUnit val="years"/>
      </c:dateAx>
      <c:valAx>
        <c:axId val="3668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9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50.26</c:v>
                </c:pt>
                <c:pt idx="1">
                  <c:v>58.74</c:v>
                </c:pt>
                <c:pt idx="2">
                  <c:v>62.87</c:v>
                </c:pt>
                <c:pt idx="3">
                  <c:v>50.91</c:v>
                </c:pt>
                <c:pt idx="4">
                  <c:v>50.01</c:v>
                </c:pt>
              </c:numCache>
            </c:numRef>
          </c:val>
        </c:ser>
        <c:dLbls>
          <c:showLegendKey val="0"/>
          <c:showVal val="0"/>
          <c:showCatName val="0"/>
          <c:showSerName val="0"/>
          <c:showPercent val="0"/>
          <c:showBubbleSize val="0"/>
        </c:dLbls>
        <c:gapWidth val="150"/>
        <c:axId val="366895064"/>
        <c:axId val="36689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366895064"/>
        <c:axId val="366895456"/>
      </c:lineChart>
      <c:dateAx>
        <c:axId val="366895064"/>
        <c:scaling>
          <c:orientation val="minMax"/>
        </c:scaling>
        <c:delete val="1"/>
        <c:axPos val="b"/>
        <c:numFmt formatCode="ge" sourceLinked="1"/>
        <c:majorTickMark val="none"/>
        <c:minorTickMark val="none"/>
        <c:tickLblPos val="none"/>
        <c:crossAx val="366895456"/>
        <c:crosses val="autoZero"/>
        <c:auto val="1"/>
        <c:lblOffset val="100"/>
        <c:baseTimeUnit val="years"/>
      </c:dateAx>
      <c:valAx>
        <c:axId val="36689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9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379.4</c:v>
                </c:pt>
                <c:pt idx="1">
                  <c:v>322.52999999999997</c:v>
                </c:pt>
                <c:pt idx="2">
                  <c:v>309.8</c:v>
                </c:pt>
                <c:pt idx="3">
                  <c:v>380.03</c:v>
                </c:pt>
                <c:pt idx="4">
                  <c:v>382.89</c:v>
                </c:pt>
              </c:numCache>
            </c:numRef>
          </c:val>
        </c:ser>
        <c:dLbls>
          <c:showLegendKey val="0"/>
          <c:showVal val="0"/>
          <c:showCatName val="0"/>
          <c:showSerName val="0"/>
          <c:showPercent val="0"/>
          <c:showBubbleSize val="0"/>
        </c:dLbls>
        <c:gapWidth val="150"/>
        <c:axId val="366896632"/>
        <c:axId val="241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366896632"/>
        <c:axId val="241123328"/>
      </c:lineChart>
      <c:dateAx>
        <c:axId val="366896632"/>
        <c:scaling>
          <c:orientation val="minMax"/>
        </c:scaling>
        <c:delete val="1"/>
        <c:axPos val="b"/>
        <c:numFmt formatCode="ge" sourceLinked="1"/>
        <c:majorTickMark val="none"/>
        <c:minorTickMark val="none"/>
        <c:tickLblPos val="none"/>
        <c:crossAx val="241123328"/>
        <c:crosses val="autoZero"/>
        <c:auto val="1"/>
        <c:lblOffset val="100"/>
        <c:baseTimeUnit val="years"/>
      </c:dateAx>
      <c:valAx>
        <c:axId val="241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89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48"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4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宮崎県　椎葉村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121</v>
      </c>
      <c r="AE8" s="74"/>
      <c r="AF8" s="74"/>
      <c r="AG8" s="74"/>
      <c r="AH8" s="74"/>
      <c r="AI8" s="74"/>
      <c r="AJ8" s="74"/>
      <c r="AK8" s="2"/>
      <c r="AL8" s="67">
        <f>データ!$R$6</f>
        <v>2945</v>
      </c>
      <c r="AM8" s="67"/>
      <c r="AN8" s="67"/>
      <c r="AO8" s="67"/>
      <c r="AP8" s="67"/>
      <c r="AQ8" s="67"/>
      <c r="AR8" s="67"/>
      <c r="AS8" s="67"/>
      <c r="AT8" s="66">
        <f>データ!$S$6</f>
        <v>537.29</v>
      </c>
      <c r="AU8" s="66"/>
      <c r="AV8" s="66"/>
      <c r="AW8" s="66"/>
      <c r="AX8" s="66"/>
      <c r="AY8" s="66"/>
      <c r="AZ8" s="66"/>
      <c r="BA8" s="66"/>
      <c r="BB8" s="66">
        <f>データ!$T$6</f>
        <v>5.48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25.78</v>
      </c>
      <c r="Q10" s="66"/>
      <c r="R10" s="66"/>
      <c r="S10" s="66"/>
      <c r="T10" s="66"/>
      <c r="U10" s="66"/>
      <c r="V10" s="66"/>
      <c r="W10" s="67">
        <f>データ!$Q$6</f>
        <v>2905</v>
      </c>
      <c r="X10" s="67"/>
      <c r="Y10" s="67"/>
      <c r="Z10" s="67"/>
      <c r="AA10" s="67"/>
      <c r="AB10" s="67"/>
      <c r="AC10" s="67"/>
      <c r="AD10" s="2"/>
      <c r="AE10" s="2"/>
      <c r="AF10" s="2"/>
      <c r="AG10" s="2"/>
      <c r="AH10" s="2"/>
      <c r="AI10" s="2"/>
      <c r="AJ10" s="2"/>
      <c r="AK10" s="2"/>
      <c r="AL10" s="67">
        <f>データ!$U$6</f>
        <v>740</v>
      </c>
      <c r="AM10" s="67"/>
      <c r="AN10" s="67"/>
      <c r="AO10" s="67"/>
      <c r="AP10" s="67"/>
      <c r="AQ10" s="67"/>
      <c r="AR10" s="67"/>
      <c r="AS10" s="67"/>
      <c r="AT10" s="66">
        <f>データ!$V$6</f>
        <v>10</v>
      </c>
      <c r="AU10" s="66"/>
      <c r="AV10" s="66"/>
      <c r="AW10" s="66"/>
      <c r="AX10" s="66"/>
      <c r="AY10" s="66"/>
      <c r="AZ10" s="66"/>
      <c r="BA10" s="66"/>
      <c r="BB10" s="66">
        <f>データ!$W$6</f>
        <v>74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454303</v>
      </c>
      <c r="D6" s="34">
        <f t="shared" si="3"/>
        <v>47</v>
      </c>
      <c r="E6" s="34">
        <f t="shared" si="3"/>
        <v>1</v>
      </c>
      <c r="F6" s="34">
        <f t="shared" si="3"/>
        <v>0</v>
      </c>
      <c r="G6" s="34">
        <f t="shared" si="3"/>
        <v>0</v>
      </c>
      <c r="H6" s="34" t="str">
        <f t="shared" si="3"/>
        <v>宮崎県　椎葉村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25.78</v>
      </c>
      <c r="Q6" s="35">
        <f t="shared" si="3"/>
        <v>2905</v>
      </c>
      <c r="R6" s="35">
        <f t="shared" si="3"/>
        <v>2945</v>
      </c>
      <c r="S6" s="35">
        <f t="shared" si="3"/>
        <v>537.29</v>
      </c>
      <c r="T6" s="35">
        <f t="shared" si="3"/>
        <v>5.48</v>
      </c>
      <c r="U6" s="35">
        <f t="shared" si="3"/>
        <v>740</v>
      </c>
      <c r="V6" s="35">
        <f t="shared" si="3"/>
        <v>10</v>
      </c>
      <c r="W6" s="35">
        <f t="shared" si="3"/>
        <v>74</v>
      </c>
      <c r="X6" s="36">
        <f>IF(X7="",NA(),X7)</f>
        <v>59.54</v>
      </c>
      <c r="Y6" s="36">
        <f t="shared" ref="Y6:AG6" si="4">IF(Y7="",NA(),Y7)</f>
        <v>69.239999999999995</v>
      </c>
      <c r="Z6" s="36">
        <f t="shared" si="4"/>
        <v>75.819999999999993</v>
      </c>
      <c r="AA6" s="36">
        <f t="shared" si="4"/>
        <v>62.49</v>
      </c>
      <c r="AB6" s="36">
        <f t="shared" si="4"/>
        <v>68.400000000000006</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1400.4</v>
      </c>
      <c r="BF6" s="36">
        <f t="shared" ref="BF6:BN6" si="7">IF(BF7="",NA(),BF7)</f>
        <v>1928.09</v>
      </c>
      <c r="BG6" s="36">
        <f t="shared" si="7"/>
        <v>1881.36</v>
      </c>
      <c r="BH6" s="36">
        <f t="shared" si="7"/>
        <v>2014.14</v>
      </c>
      <c r="BI6" s="36">
        <f t="shared" si="7"/>
        <v>2079.0500000000002</v>
      </c>
      <c r="BJ6" s="36">
        <f t="shared" si="7"/>
        <v>1496.15</v>
      </c>
      <c r="BK6" s="36">
        <f t="shared" si="7"/>
        <v>1462.56</v>
      </c>
      <c r="BL6" s="36">
        <f t="shared" si="7"/>
        <v>1486.62</v>
      </c>
      <c r="BM6" s="36">
        <f t="shared" si="7"/>
        <v>1510.14</v>
      </c>
      <c r="BN6" s="36">
        <f t="shared" si="7"/>
        <v>1595.62</v>
      </c>
      <c r="BO6" s="35" t="str">
        <f>IF(BO7="","",IF(BO7="-","【-】","【"&amp;SUBSTITUTE(TEXT(BO7,"#,##0.00"),"-","△")&amp;"】"))</f>
        <v>【1,280.76】</v>
      </c>
      <c r="BP6" s="36">
        <f>IF(BP7="",NA(),BP7)</f>
        <v>50.26</v>
      </c>
      <c r="BQ6" s="36">
        <f t="shared" ref="BQ6:BY6" si="8">IF(BQ7="",NA(),BQ7)</f>
        <v>58.74</v>
      </c>
      <c r="BR6" s="36">
        <f t="shared" si="8"/>
        <v>62.87</v>
      </c>
      <c r="BS6" s="36">
        <f t="shared" si="8"/>
        <v>50.91</v>
      </c>
      <c r="BT6" s="36">
        <f t="shared" si="8"/>
        <v>50.01</v>
      </c>
      <c r="BU6" s="36">
        <f t="shared" si="8"/>
        <v>33.01</v>
      </c>
      <c r="BV6" s="36">
        <f t="shared" si="8"/>
        <v>32.39</v>
      </c>
      <c r="BW6" s="36">
        <f t="shared" si="8"/>
        <v>24.39</v>
      </c>
      <c r="BX6" s="36">
        <f t="shared" si="8"/>
        <v>22.67</v>
      </c>
      <c r="BY6" s="36">
        <f t="shared" si="8"/>
        <v>37.92</v>
      </c>
      <c r="BZ6" s="35" t="str">
        <f>IF(BZ7="","",IF(BZ7="-","【-】","【"&amp;SUBSTITUTE(TEXT(BZ7,"#,##0.00"),"-","△")&amp;"】"))</f>
        <v>【53.06】</v>
      </c>
      <c r="CA6" s="36">
        <f>IF(CA7="",NA(),CA7)</f>
        <v>379.4</v>
      </c>
      <c r="CB6" s="36">
        <f t="shared" ref="CB6:CJ6" si="9">IF(CB7="",NA(),CB7)</f>
        <v>322.52999999999997</v>
      </c>
      <c r="CC6" s="36">
        <f t="shared" si="9"/>
        <v>309.8</v>
      </c>
      <c r="CD6" s="36">
        <f t="shared" si="9"/>
        <v>380.03</v>
      </c>
      <c r="CE6" s="36">
        <f t="shared" si="9"/>
        <v>382.89</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75.400000000000006</v>
      </c>
      <c r="CM6" s="36">
        <f t="shared" ref="CM6:CU6" si="10">IF(CM7="",NA(),CM7)</f>
        <v>71.17</v>
      </c>
      <c r="CN6" s="36">
        <f t="shared" si="10"/>
        <v>68.680000000000007</v>
      </c>
      <c r="CO6" s="36">
        <f t="shared" si="10"/>
        <v>53.89</v>
      </c>
      <c r="CP6" s="36">
        <f t="shared" si="10"/>
        <v>53.1</v>
      </c>
      <c r="CQ6" s="36">
        <f t="shared" si="10"/>
        <v>51.11</v>
      </c>
      <c r="CR6" s="36">
        <f t="shared" si="10"/>
        <v>50.49</v>
      </c>
      <c r="CS6" s="36">
        <f t="shared" si="10"/>
        <v>48.36</v>
      </c>
      <c r="CT6" s="36">
        <f t="shared" si="10"/>
        <v>48.7</v>
      </c>
      <c r="CU6" s="36">
        <f t="shared" si="10"/>
        <v>46.9</v>
      </c>
      <c r="CV6" s="35" t="str">
        <f>IF(CV7="","",IF(CV7="-","【-】","【"&amp;SUBSTITUTE(TEXT(CV7,"#,##0.00"),"-","△")&amp;"】"))</f>
        <v>【56.28】</v>
      </c>
      <c r="CW6" s="36">
        <f>IF(CW7="",NA(),CW7)</f>
        <v>80.09</v>
      </c>
      <c r="CX6" s="36">
        <f t="shared" ref="CX6:DF6" si="11">IF(CX7="",NA(),CX7)</f>
        <v>83.35</v>
      </c>
      <c r="CY6" s="36">
        <f t="shared" si="11"/>
        <v>87.19</v>
      </c>
      <c r="CZ6" s="36">
        <f t="shared" si="11"/>
        <v>92.37</v>
      </c>
      <c r="DA6" s="36">
        <f t="shared" si="11"/>
        <v>87.87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23.81</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454303</v>
      </c>
      <c r="D7" s="38">
        <v>47</v>
      </c>
      <c r="E7" s="38">
        <v>1</v>
      </c>
      <c r="F7" s="38">
        <v>0</v>
      </c>
      <c r="G7" s="38">
        <v>0</v>
      </c>
      <c r="H7" s="38" t="s">
        <v>107</v>
      </c>
      <c r="I7" s="38" t="s">
        <v>108</v>
      </c>
      <c r="J7" s="38" t="s">
        <v>109</v>
      </c>
      <c r="K7" s="38" t="s">
        <v>110</v>
      </c>
      <c r="L7" s="38" t="s">
        <v>111</v>
      </c>
      <c r="M7" s="38"/>
      <c r="N7" s="39" t="s">
        <v>112</v>
      </c>
      <c r="O7" s="39" t="s">
        <v>113</v>
      </c>
      <c r="P7" s="39">
        <v>25.78</v>
      </c>
      <c r="Q7" s="39">
        <v>2905</v>
      </c>
      <c r="R7" s="39">
        <v>2945</v>
      </c>
      <c r="S7" s="39">
        <v>537.29</v>
      </c>
      <c r="T7" s="39">
        <v>5.48</v>
      </c>
      <c r="U7" s="39">
        <v>740</v>
      </c>
      <c r="V7" s="39">
        <v>10</v>
      </c>
      <c r="W7" s="39">
        <v>74</v>
      </c>
      <c r="X7" s="39">
        <v>59.54</v>
      </c>
      <c r="Y7" s="39">
        <v>69.239999999999995</v>
      </c>
      <c r="Z7" s="39">
        <v>75.819999999999993</v>
      </c>
      <c r="AA7" s="39">
        <v>62.49</v>
      </c>
      <c r="AB7" s="39">
        <v>68.400000000000006</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1400.4</v>
      </c>
      <c r="BF7" s="39">
        <v>1928.09</v>
      </c>
      <c r="BG7" s="39">
        <v>1881.36</v>
      </c>
      <c r="BH7" s="39">
        <v>2014.14</v>
      </c>
      <c r="BI7" s="39">
        <v>2079.0500000000002</v>
      </c>
      <c r="BJ7" s="39">
        <v>1496.15</v>
      </c>
      <c r="BK7" s="39">
        <v>1462.56</v>
      </c>
      <c r="BL7" s="39">
        <v>1486.62</v>
      </c>
      <c r="BM7" s="39">
        <v>1510.14</v>
      </c>
      <c r="BN7" s="39">
        <v>1595.62</v>
      </c>
      <c r="BO7" s="39">
        <v>1280.76</v>
      </c>
      <c r="BP7" s="39">
        <v>50.26</v>
      </c>
      <c r="BQ7" s="39">
        <v>58.74</v>
      </c>
      <c r="BR7" s="39">
        <v>62.87</v>
      </c>
      <c r="BS7" s="39">
        <v>50.91</v>
      </c>
      <c r="BT7" s="39">
        <v>50.01</v>
      </c>
      <c r="BU7" s="39">
        <v>33.01</v>
      </c>
      <c r="BV7" s="39">
        <v>32.39</v>
      </c>
      <c r="BW7" s="39">
        <v>24.39</v>
      </c>
      <c r="BX7" s="39">
        <v>22.67</v>
      </c>
      <c r="BY7" s="39">
        <v>37.92</v>
      </c>
      <c r="BZ7" s="39">
        <v>53.06</v>
      </c>
      <c r="CA7" s="39">
        <v>379.4</v>
      </c>
      <c r="CB7" s="39">
        <v>322.52999999999997</v>
      </c>
      <c r="CC7" s="39">
        <v>309.8</v>
      </c>
      <c r="CD7" s="39">
        <v>380.03</v>
      </c>
      <c r="CE7" s="39">
        <v>382.89</v>
      </c>
      <c r="CF7" s="39">
        <v>523.08000000000004</v>
      </c>
      <c r="CG7" s="39">
        <v>530.83000000000004</v>
      </c>
      <c r="CH7" s="39">
        <v>734.18</v>
      </c>
      <c r="CI7" s="39">
        <v>789.62</v>
      </c>
      <c r="CJ7" s="39">
        <v>423.18</v>
      </c>
      <c r="CK7" s="39">
        <v>314.83</v>
      </c>
      <c r="CL7" s="39">
        <v>75.400000000000006</v>
      </c>
      <c r="CM7" s="39">
        <v>71.17</v>
      </c>
      <c r="CN7" s="39">
        <v>68.680000000000007</v>
      </c>
      <c r="CO7" s="39">
        <v>53.89</v>
      </c>
      <c r="CP7" s="39">
        <v>53.1</v>
      </c>
      <c r="CQ7" s="39">
        <v>51.11</v>
      </c>
      <c r="CR7" s="39">
        <v>50.49</v>
      </c>
      <c r="CS7" s="39">
        <v>48.36</v>
      </c>
      <c r="CT7" s="39">
        <v>48.7</v>
      </c>
      <c r="CU7" s="39">
        <v>46.9</v>
      </c>
      <c r="CV7" s="39">
        <v>56.28</v>
      </c>
      <c r="CW7" s="39">
        <v>80.09</v>
      </c>
      <c r="CX7" s="39">
        <v>83.35</v>
      </c>
      <c r="CY7" s="39">
        <v>87.19</v>
      </c>
      <c r="CZ7" s="39">
        <v>92.37</v>
      </c>
      <c r="DA7" s="39">
        <v>87.87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23.81</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尾前　幸子</cp:lastModifiedBy>
  <cp:lastPrinted>2018-02-01T09:01:51Z</cp:lastPrinted>
  <dcterms:created xsi:type="dcterms:W3CDTF">2017-12-25T01:48:29Z</dcterms:created>
  <dcterms:modified xsi:type="dcterms:W3CDTF">2018-02-20T09:45:38Z</dcterms:modified>
  <cp:category/>
</cp:coreProperties>
</file>