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iba-jyunpei\Desktop\"/>
    </mc:Choice>
  </mc:AlternateContent>
  <bookViews>
    <workbookView xWindow="0" yWindow="0" windowWidth="28800" windowHeight="12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8" i="12" l="1"/>
  <c r="AP88" i="12"/>
  <c r="AF88"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BE34" i="10" l="1"/>
  <c r="BE35" i="10" s="1"/>
  <c r="BW34" i="10" l="1"/>
  <c r="BW35" i="10" l="1"/>
  <c r="BW36" i="10" s="1"/>
  <c r="BW37" i="10" s="1"/>
  <c r="BW38" i="10" s="1"/>
  <c r="BW39" i="10" s="1"/>
  <c r="BW40" i="10" s="1"/>
  <c r="BW41" i="10" s="1"/>
  <c r="BW42" i="10" s="1"/>
  <c r="CO34" i="10" l="1"/>
  <c r="CO35" i="10" s="1"/>
</calcChain>
</file>

<file path=xl/sharedStrings.xml><?xml version="1.0" encoding="utf-8"?>
<sst xmlns="http://schemas.openxmlformats.org/spreadsheetml/2006/main" count="1129" uniqueCount="589">
  <si>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</si>
  <si>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</si>
  <si>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</si>
  <si>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</si>
  <si>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</si>
  <si>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</si>
  <si>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</si>
  <si>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</si>
  <si>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</si>
  <si>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</si>
  <si>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</si>
  <si>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</si>
  <si>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</si>
  <si>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</si>
  <si>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</si>
  <si>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</si>
  <si>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</si>
  <si>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</si>
  <si>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</si>
  <si>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</si>
  <si>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</si>
  <si>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</si>
  <si>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</si>
  <si>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</si>
  <si>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</si>
  <si>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</si>
  <si>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</si>
  <si>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</si>
  <si>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</si>
  <si>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</si>
  <si>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</si>
  <si>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</si>
  <si>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</si>
  <si>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</si>
  <si>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</si>
  <si>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</si>
  <si>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</si>
  <si>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</si>
  <si>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</si>
  <si>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</si>
  <si>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</si>
  <si>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</si>
  <si>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</si>
  <si>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</si>
  <si>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</si>
  <si>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</si>
  <si>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</si>
  <si>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</si>
  <si>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</si>
  <si>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</si>
  <si>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</si>
  <si>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</si>
  <si>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</si>
  <si>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</si>
  <si>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</si>
  <si>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</si>
  <si>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</si>
  <si>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</si>
  <si>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</si>
  <si>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</si>
  <si>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</si>
  <si>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</si>
  <si>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</si>
  <si>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</si>
  <si>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</si>
  <si>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</si>
  <si>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</si>
  <si>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</si>
  <si>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</si>
  <si>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</si>
  <si>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</si>
  <si>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</si>
  <si>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</si>
  <si>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</si>
  <si>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</si>
  <si>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</si>
  <si>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</si>
  <si>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</si>
  <si>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</si>
  <si>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</si>
  <si>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</si>
  <si>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</si>
  <si>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</si>
  <si>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</si>
  <si>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</si>
  <si>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</si>
  <si>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</si>
  <si>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</si>
  <si>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</si>
  <si>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</si>
  <si>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</si>
  <si>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</si>
  <si>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</si>
  <si>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</si>
  <si>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</si>
  <si>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</si>
  <si>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</si>
  <si>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</si>
  <si>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</si>
  <si>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</si>
  <si>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</si>
  <si>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</si>
  <si>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</si>
  <si>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</si>
  <si>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</si>
  <si>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</si>
  <si>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</si>
  <si>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</si>
  <si>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</si>
  <si>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</si>
  <si>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</si>
  <si>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</si>
  <si>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</si>
  <si>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</si>
  <si>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</si>
  <si>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</si>
  <si>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</si>
  <si>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</si>
  <si>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</si>
  <si>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</si>
  <si>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</si>
  <si>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</si>
  <si>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</si>
  <si>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</si>
  <si>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</si>
  <si>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</si>
  <si>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</si>
  <si>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</si>
  <si>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</si>
  <si>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</si>
  <si>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</si>
  <si>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</si>
  <si>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</si>
  <si>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</si>
  <si>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</si>
  <si>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</si>
  <si>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</si>
  <si>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</si>
  <si>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</si>
  <si>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</si>
  <si>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</si>
  <si>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</si>
  <si>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</si>
  <si>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</si>
  <si>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</si>
  <si>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</si>
  <si>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</si>
  <si>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</si>
  <si>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</si>
  <si>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</si>
  <si>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</si>
  <si>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</si>
  <si>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</si>
  <si>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</si>
  <si>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</si>
  <si>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</si>
  <si>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</si>
  <si>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</si>
  <si>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</si>
  <si>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</si>
  <si>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</si>
  <si>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</si>
  <si>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</si>
  <si>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</si>
  <si>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</si>
  <si>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</si>
  <si>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</si>
  <si>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</si>
  <si>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</si>
  <si>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</si>
  <si>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</si>
  <si>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</si>
  <si>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</si>
  <si>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</si>
  <si>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</si>
  <si>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</si>
  <si>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</si>
  <si>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</si>
  <si>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</si>
  <si>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</si>
  <si>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</si>
  <si>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</si>
  <si>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</si>
  <si>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</si>
  <si>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</si>
  <si>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</si>
  <si>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</si>
  <si>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</si>
  <si>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</si>
  <si>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</si>
  <si>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</si>
  <si>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</si>
  <si>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</si>
  <si>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</si>
  <si>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</si>
  <si>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</si>
  <si>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</si>
  <si>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</si>
  <si>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</si>
  <si>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</si>
  <si>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</si>
  <si>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</si>
  <si>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</si>
  <si>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</si>
  <si>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</si>
  <si>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</si>
  <si>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</si>
  <si>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</si>
  <si>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</si>
  <si>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</si>
  <si>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</si>
  <si>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宮崎県椎葉村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</si>
  <si>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</si>
  <si>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</si>
  <si>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</si>
  <si>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</si>
  <si>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</si>
  <si>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</si>
  <si>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</si>
  <si>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</si>
  <si>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</si>
  <si>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</si>
  <si>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</si>
  <si>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</si>
  <si>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</si>
  <si>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</si>
  <si>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</si>
  <si>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</si>
  <si>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</si>
  <si>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</si>
  <si>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</si>
  <si>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</si>
  <si>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</si>
  <si>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</si>
  <si>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</si>
  <si>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</si>
  <si>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</si>
  <si>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</si>
  <si>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</si>
  <si>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</si>
  <si>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</si>
  <si>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</si>
  <si>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</si>
  <si>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</si>
  <si>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</si>
  <si>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</si>
  <si>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</si>
  <si>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</si>
  <si>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</si>
  <si>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</si>
  <si>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</si>
  <si>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</si>
  <si>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</si>
  <si>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</si>
  <si>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</si>
  <si>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</si>
  <si>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</si>
  <si>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</si>
  <si>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</si>
  <si>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</si>
  <si>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</si>
  <si>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</si>
  <si>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</si>
  <si>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</si>
  <si>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</si>
  <si>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</si>
  <si>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</si>
  <si>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</si>
  <si>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</si>
  <si>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</si>
  <si>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</si>
  <si>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</si>
  <si>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</si>
  <si>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</si>
  <si>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</si>
  <si>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</si>
  <si>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</si>
  <si>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</si>
  <si>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</si>
  <si>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</si>
  <si>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</si>
  <si>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</si>
  <si>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</si>
  <si>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</si>
  <si>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</si>
  <si>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</si>
  <si>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</si>
  <si>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</si>
  <si>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</si>
  <si>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</si>
  <si>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</si>
  <si>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</si>
  <si>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</si>
  <si>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</si>
  <si>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</si>
  <si>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</si>
  <si>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</si>
  <si>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</si>
  <si>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</si>
  <si>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</si>
  <si>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</si>
  <si>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</si>
  <si>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</si>
  <si>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</si>
  <si>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</si>
  <si>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</si>
  <si>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</si>
  <si>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</si>
  <si>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</si>
  <si>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</si>
  <si>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</si>
  <si>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</si>
  <si>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</si>
  <si>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</si>
  <si>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</si>
  <si>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</si>
  <si>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</si>
  <si>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</si>
  <si>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</si>
  <si>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</si>
  <si>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</si>
  <si>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</si>
  <si>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</si>
  <si>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</si>
  <si>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</si>
  <si>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</si>
  <si>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</si>
  <si>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</si>
  <si>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</si>
  <si>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</si>
  <si>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</si>
  <si>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</si>
  <si>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</si>
  <si>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</si>
  <si>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</si>
  <si>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</si>
  <si>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</si>
  <si>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</si>
  <si>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</si>
  <si>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</si>
  <si>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</si>
  <si>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</si>
  <si>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</si>
  <si>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</si>
  <si>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</si>
  <si>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</si>
  <si>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</si>
  <si>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</si>
  <si>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</si>
  <si>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</si>
  <si>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</si>
  <si>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</si>
  <si>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</si>
  <si>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</si>
  <si>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</si>
  <si>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</si>
  <si>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</si>
  <si>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</si>
  <si>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</si>
  <si>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</si>
  <si>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</si>
  <si>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宮崎県椎葉村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</si>
  <si>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</si>
  <si>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</si>
  <si>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</si>
  <si>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</si>
  <si>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</si>
  <si>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</si>
  <si>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</si>
  <si>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</si>
  <si>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</si>
  <si>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</si>
  <si>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</si>
  <si>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</si>
  <si>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</si>
  <si>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</si>
  <si>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</si>
  <si>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</si>
  <si>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</si>
  <si>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</si>
  <si>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</si>
  <si>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</si>
  <si>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</si>
  <si>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</si>
  <si>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</si>
  <si>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</si>
  <si>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</si>
  <si>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</si>
  <si>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</si>
  <si>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</si>
  <si>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</si>
  <si>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</si>
  <si>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</si>
  <si>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</si>
  <si>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</si>
  <si>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</si>
  <si>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</si>
  <si>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</si>
  <si>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</si>
  <si>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</si>
  <si>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</si>
  <si>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</si>
  <si>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</si>
  <si>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</si>
  <si>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</si>
  <si>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</si>
  <si>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</si>
  <si>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</si>
  <si>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</si>
  <si>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</si>
  <si>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</si>
  <si>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</si>
  <si>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</si>
  <si>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</si>
  <si>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</si>
  <si>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</si>
  <si>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</si>
  <si>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</si>
  <si>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</si>
  <si>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</si>
  <si>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</si>
  <si>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</si>
  <si>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</si>
  <si>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</si>
  <si>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</si>
  <si>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</si>
  <si>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</si>
  <si>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</si>
  <si>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</si>
  <si>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</si>
  <si>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</si>
  <si>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</si>
  <si>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</si>
  <si>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</si>
  <si>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</si>
  <si>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</si>
  <si>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</si>
  <si>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</si>
  <si>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</si>
  <si>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</si>
  <si>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</si>
  <si>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</si>
  <si>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</si>
  <si>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</si>
  <si>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</si>
  <si>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</si>
  <si>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</si>
  <si>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</si>
  <si>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</si>
  <si>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</si>
  <si>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</si>
  <si>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</si>
  <si>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</si>
  <si>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</si>
  <si>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</si>
  <si>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</si>
  <si>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</si>
  <si>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</si>
  <si>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</si>
  <si>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</si>
  <si>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</si>
  <si>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</si>
  <si>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</si>
  <si>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</si>
  <si>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</si>
  <si>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</si>
  <si>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</si>
  <si>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</si>
  <si>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</si>
  <si>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</si>
  <si>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</si>
  <si>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</si>
  <si>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</si>
  <si>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</si>
  <si>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</si>
  <si>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</si>
  <si>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</si>
  <si>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</si>
  <si>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</si>
  <si>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</si>
  <si>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</si>
  <si>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</si>
  <si>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</si>
  <si>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</si>
  <si>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</si>
  <si>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</si>
  <si>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</si>
  <si>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</si>
  <si>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</si>
  <si>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</si>
  <si>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</si>
  <si>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</si>
  <si>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</si>
  <si>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</si>
  <si>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</si>
  <si>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</si>
  <si>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</si>
  <si>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</si>
  <si>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</si>
  <si>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</si>
  <si>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</si>
  <si>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</si>
  <si>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</si>
  <si>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</si>
  <si>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</si>
  <si>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</si>
  <si>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</si>
  <si>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</si>
  <si>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</si>
  <si>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</si>
  <si>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</si>
  <si>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</si>
  <si>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</si>
  <si>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</si>
  <si>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</si>
  <si>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</si>
  <si>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</si>
  <si>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</si>
  <si>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</si>
  <si>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</si>
  <si>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</si>
  <si>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</si>
  <si>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</si>
  <si>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</si>
  <si>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</si>
  <si>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</si>
  <si>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</si>
  <si>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</si>
  <si>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</si>
  <si>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</si>
  <si>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</si>
  <si>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</si>
  <si>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</si>
  <si>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</si>
  <si>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</si>
  <si>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</si>
  <si>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</si>
  <si>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</si>
  <si>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</si>
  <si>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</si>
  <si>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</si>
  <si>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</si>
  <si>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</si>
  <si>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</si>
  <si>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</si>
  <si>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</si>
  <si>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</si>
  <si>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</si>
  <si>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</si>
  <si>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</si>
  <si>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</si>
  <si>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</si>
  <si>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</si>
  <si>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</si>
  <si>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</si>
  <si>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4.80</t>
  </si>
  <si>
    <t>▲ 9.18</t>
  </si>
  <si>
    <t>▲ 0.40</t>
  </si>
  <si>
    <t>国民健康保険病院事業</t>
  </si>
  <si>
    <t>一般会計</t>
  </si>
  <si>
    <t>電気事業</t>
  </si>
  <si>
    <t>国民健康保険事業</t>
  </si>
  <si>
    <t>介護保険事業</t>
  </si>
  <si>
    <t>簡易水道事業</t>
  </si>
  <si>
    <t>ケーブルネットワーク事業</t>
  </si>
  <si>
    <t>▲ 1.15</t>
  </si>
  <si>
    <t>▲ 1.46</t>
  </si>
  <si>
    <t>▲ 1.28</t>
  </si>
  <si>
    <t>介護サービス事業</t>
  </si>
  <si>
    <t>その他会計（赤字）</t>
  </si>
  <si>
    <t>その他会計（黒字）</t>
  </si>
  <si>
    <t>-</t>
    <phoneticPr fontId="2"/>
  </si>
  <si>
    <t>日向東臼杵広域連合</t>
    <rPh sb="0" eb="2">
      <t>ヒュウガ</t>
    </rPh>
    <rPh sb="2" eb="5">
      <t>ヒガシウスキ</t>
    </rPh>
    <rPh sb="5" eb="7">
      <t>コウイキ</t>
    </rPh>
    <rPh sb="7" eb="9">
      <t>レンゴウ</t>
    </rPh>
    <phoneticPr fontId="2"/>
  </si>
  <si>
    <t>入郷地区衛生組合</t>
    <rPh sb="0" eb="1">
      <t>イ</t>
    </rPh>
    <rPh sb="1" eb="2">
      <t>ゴウ</t>
    </rPh>
    <rPh sb="2" eb="4">
      <t>チク</t>
    </rPh>
    <rPh sb="4" eb="6">
      <t>エイセイ</t>
    </rPh>
    <rPh sb="6" eb="8">
      <t>クミアイ</t>
    </rPh>
    <phoneticPr fontId="2"/>
  </si>
  <si>
    <t>宮崎県北部広域行政事務組合（一般）</t>
    <rPh sb="0" eb="3">
      <t>ミヤザキケン</t>
    </rPh>
    <rPh sb="3" eb="5">
      <t>ホクブ</t>
    </rPh>
    <rPh sb="5" eb="7">
      <t>コウイキ</t>
    </rPh>
    <rPh sb="7" eb="9">
      <t>ギョウセイ</t>
    </rPh>
    <rPh sb="9" eb="11">
      <t>ジム</t>
    </rPh>
    <rPh sb="11" eb="13">
      <t>クミアイ</t>
    </rPh>
    <rPh sb="14" eb="16">
      <t>イッパン</t>
    </rPh>
    <phoneticPr fontId="2"/>
  </si>
  <si>
    <t>宮崎県北部広域行政事務組合（特別）</t>
    <rPh sb="0" eb="3">
      <t>ミヤザキケン</t>
    </rPh>
    <rPh sb="3" eb="5">
      <t>ホクブ</t>
    </rPh>
    <rPh sb="5" eb="7">
      <t>コウイキ</t>
    </rPh>
    <rPh sb="7" eb="9">
      <t>ギョウセイ</t>
    </rPh>
    <rPh sb="9" eb="11">
      <t>ジム</t>
    </rPh>
    <rPh sb="11" eb="13">
      <t>クミアイ</t>
    </rPh>
    <rPh sb="14" eb="16">
      <t>トクベツ</t>
    </rPh>
    <phoneticPr fontId="2"/>
  </si>
  <si>
    <t>後期高齢者医療広域連合（一般）</t>
    <rPh sb="0" eb="2">
      <t>コウキ</t>
    </rPh>
    <rPh sb="2" eb="5">
      <t>コウレイシャ</t>
    </rPh>
    <rPh sb="5" eb="7">
      <t>イリョウ</t>
    </rPh>
    <rPh sb="7" eb="9">
      <t>コウイキ</t>
    </rPh>
    <rPh sb="9" eb="11">
      <t>レンゴウ</t>
    </rPh>
    <rPh sb="12" eb="14">
      <t>イッパン</t>
    </rPh>
    <phoneticPr fontId="2"/>
  </si>
  <si>
    <t>後期高齢者医療広域連合（特別）</t>
    <rPh sb="0" eb="2">
      <t>コウキ</t>
    </rPh>
    <rPh sb="2" eb="5">
      <t>コウレイシャ</t>
    </rPh>
    <rPh sb="5" eb="7">
      <t>イリョウ</t>
    </rPh>
    <rPh sb="7" eb="9">
      <t>コウイキ</t>
    </rPh>
    <rPh sb="9" eb="11">
      <t>レンゴウ</t>
    </rPh>
    <rPh sb="12" eb="14">
      <t>トクベツ</t>
    </rPh>
    <phoneticPr fontId="2"/>
  </si>
  <si>
    <t>宮崎県市町村総合事務組合（一般）</t>
    <rPh sb="0" eb="3">
      <t>ミヤザキケン</t>
    </rPh>
    <rPh sb="3" eb="6">
      <t>シチョウソン</t>
    </rPh>
    <rPh sb="6" eb="8">
      <t>ソウゴウ</t>
    </rPh>
    <rPh sb="8" eb="10">
      <t>ジム</t>
    </rPh>
    <rPh sb="10" eb="12">
      <t>クミアイ</t>
    </rPh>
    <rPh sb="13" eb="15">
      <t>イッパン</t>
    </rPh>
    <phoneticPr fontId="2"/>
  </si>
  <si>
    <t>宮崎県市町村総合事務組合（特別）</t>
    <rPh sb="0" eb="3">
      <t>ミヤザキケン</t>
    </rPh>
    <rPh sb="3" eb="6">
      <t>シチョウソン</t>
    </rPh>
    <rPh sb="6" eb="8">
      <t>ソウゴウ</t>
    </rPh>
    <rPh sb="8" eb="10">
      <t>ジム</t>
    </rPh>
    <rPh sb="10" eb="12">
      <t>クミアイ</t>
    </rPh>
    <rPh sb="13" eb="15">
      <t>トクベツ</t>
    </rPh>
    <phoneticPr fontId="2"/>
  </si>
  <si>
    <t>宮崎県自治会館管理組合</t>
    <rPh sb="0" eb="3">
      <t>ミヤザキケン</t>
    </rPh>
    <rPh sb="3" eb="5">
      <t>ジチ</t>
    </rPh>
    <rPh sb="5" eb="7">
      <t>カイカン</t>
    </rPh>
    <rPh sb="7" eb="9">
      <t>カンリ</t>
    </rPh>
    <rPh sb="9" eb="11">
      <t>クミアイ</t>
    </rPh>
    <phoneticPr fontId="2"/>
  </si>
  <si>
    <t>耳川広域森林組合</t>
    <rPh sb="0" eb="2">
      <t>ミミカワ</t>
    </rPh>
    <rPh sb="2" eb="4">
      <t>コウイキ</t>
    </rPh>
    <rPh sb="4" eb="6">
      <t>シンリン</t>
    </rPh>
    <rPh sb="6" eb="8">
      <t>クミアイ</t>
    </rPh>
    <phoneticPr fontId="2"/>
  </si>
  <si>
    <t>宮崎県林業公社</t>
    <rPh sb="0" eb="3">
      <t>ミヤザキケン</t>
    </rPh>
    <rPh sb="3" eb="5">
      <t>リンギョウ</t>
    </rPh>
    <rPh sb="5" eb="7">
      <t>コウシャ</t>
    </rPh>
    <phoneticPr fontId="2"/>
  </si>
  <si>
    <t>○</t>
    <phoneticPr fontId="2"/>
  </si>
  <si>
    <t>ふるさと振興基金</t>
    <rPh sb="4" eb="6">
      <t>シンコウ</t>
    </rPh>
    <rPh sb="6" eb="8">
      <t>キキン</t>
    </rPh>
    <phoneticPr fontId="11"/>
  </si>
  <si>
    <t>過疎地域自立促進基金</t>
    <rPh sb="0" eb="2">
      <t>カソ</t>
    </rPh>
    <rPh sb="2" eb="4">
      <t>チイキ</t>
    </rPh>
    <rPh sb="4" eb="6">
      <t>ジリツ</t>
    </rPh>
    <rPh sb="6" eb="8">
      <t>ソクシン</t>
    </rPh>
    <rPh sb="8" eb="10">
      <t>キキン</t>
    </rPh>
    <phoneticPr fontId="11"/>
  </si>
  <si>
    <t>地域福祉基金</t>
    <rPh sb="0" eb="2">
      <t>チイキ</t>
    </rPh>
    <rPh sb="2" eb="4">
      <t>フクシ</t>
    </rPh>
    <rPh sb="4" eb="6">
      <t>キキン</t>
    </rPh>
    <phoneticPr fontId="11"/>
  </si>
  <si>
    <t>公共施設等整備基金</t>
    <rPh sb="0" eb="2">
      <t>コウキョウ</t>
    </rPh>
    <rPh sb="2" eb="5">
      <t>シセツトウ</t>
    </rPh>
    <rPh sb="5" eb="7">
      <t>セイビ</t>
    </rPh>
    <rPh sb="7" eb="9">
      <t>キキン</t>
    </rPh>
    <phoneticPr fontId="11"/>
  </si>
  <si>
    <t>公有林基金</t>
    <rPh sb="0" eb="3">
      <t>コウユウリン</t>
    </rPh>
    <rPh sb="3" eb="5">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</si>
</sst>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AF3A-4331-9D98-8EEDD6C268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663465</c:v>
                </c:pt>
                <c:pt idx="1">
                  <c:v>638024</c:v>
                </c:pt>
                <c:pt idx="2">
                  <c:v>604337</c:v>
                </c:pt>
                <c:pt idx="3">
                  <c:v>648917</c:v>
                </c:pt>
                <c:pt idx="4">
                  <c:v>471290</c:v>
                </c:pt>
              </c:numCache>
            </c:numRef>
          </c:val>
          <c:smooth val="0"/>
          <c:extLst xmlns:c16r2="http://schemas.microsoft.com/office/drawing/2015/06/chart">
            <c:ext xmlns:c16="http://schemas.microsoft.com/office/drawing/2014/chart" uri="{C3380CC4-5D6E-409C-BE32-E72D297353CC}">
              <c16:uniqueId val="{00000001-AF3A-4331-9D98-8EEDD6C268F2}"/>
            </c:ext>
          </c:extLst>
        </c:ser>
        <c:dLbls>
          <c:showLegendKey val="0"/>
          <c:showVal val="0"/>
          <c:showCatName val="0"/>
          <c:showSerName val="0"/>
          <c:showPercent val="0"/>
          <c:showBubbleSize val="0"/>
        </c:dLbls>
        <c:marker val="1"/>
        <c:smooth val="0"/>
        <c:axId val="362875968"/>
        <c:axId val="362875184"/>
      </c:lineChart>
      <c:catAx>
        <c:axId val="362875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875184"/>
        <c:crosses val="autoZero"/>
        <c:auto val="1"/>
        <c:lblAlgn val="ctr"/>
        <c:lblOffset val="100"/>
        <c:tickLblSkip val="1"/>
        <c:tickMarkSkip val="1"/>
        <c:noMultiLvlLbl val="0"/>
      </c:catAx>
      <c:valAx>
        <c:axId val="36287518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87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10.81</c:v>
                </c:pt>
                <c:pt idx="1">
                  <c:v>6.04</c:v>
                </c:pt>
                <c:pt idx="2">
                  <c:v>5.73</c:v>
                </c:pt>
                <c:pt idx="3">
                  <c:v>5.84</c:v>
                </c:pt>
                <c:pt idx="4">
                  <c:v>5.67</c:v>
                </c:pt>
              </c:numCache>
            </c:numRef>
          </c:val>
          <c:extLst xmlns:c16r2="http://schemas.microsoft.com/office/drawing/2015/06/chart">
            <c:ext xmlns:c16="http://schemas.microsoft.com/office/drawing/2014/chart" uri="{C3380CC4-5D6E-409C-BE32-E72D297353CC}">
              <c16:uniqueId val="{00000000-F8FB-4A92-9478-9398C11D3D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49.36</c:v>
                </c:pt>
                <c:pt idx="1">
                  <c:v>59.53</c:v>
                </c:pt>
                <c:pt idx="2">
                  <c:v>52.15</c:v>
                </c:pt>
                <c:pt idx="3">
                  <c:v>54.81</c:v>
                </c:pt>
                <c:pt idx="4">
                  <c:v>60.3</c:v>
                </c:pt>
              </c:numCache>
            </c:numRef>
          </c:val>
          <c:extLst xmlns:c16r2="http://schemas.microsoft.com/office/drawing/2015/06/chart">
            <c:ext xmlns:c16="http://schemas.microsoft.com/office/drawing/2014/chart" uri="{C3380CC4-5D6E-409C-BE32-E72D297353CC}">
              <c16:uniqueId val="{00000001-F8FB-4A92-9478-9398C11D3D0C}"/>
            </c:ext>
          </c:extLst>
        </c:ser>
        <c:dLbls>
          <c:showLegendKey val="0"/>
          <c:showVal val="0"/>
          <c:showCatName val="0"/>
          <c:showSerName val="0"/>
          <c:showPercent val="0"/>
          <c:showBubbleSize val="0"/>
        </c:dLbls>
        <c:gapWidth val="250"/>
        <c:overlap val="100"/>
        <c:axId val="362878320"/>
        <c:axId val="36288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0.37</c:v>
                </c:pt>
                <c:pt idx="1">
                  <c:v>-4.8</c:v>
                </c:pt>
                <c:pt idx="2">
                  <c:v>-9.18</c:v>
                </c:pt>
                <c:pt idx="3">
                  <c:v>0.18</c:v>
                </c:pt>
                <c:pt idx="4">
                  <c:v>-0.4</c:v>
                </c:pt>
              </c:numCache>
            </c:numRef>
          </c:val>
          <c:smooth val="0"/>
          <c:extLst xmlns:c16r2="http://schemas.microsoft.com/office/drawing/2015/06/chart">
            <c:ext xmlns:c16="http://schemas.microsoft.com/office/drawing/2014/chart" uri="{C3380CC4-5D6E-409C-BE32-E72D297353CC}">
              <c16:uniqueId val="{00000002-F8FB-4A92-9478-9398C11D3D0C}"/>
            </c:ext>
          </c:extLst>
        </c:ser>
        <c:dLbls>
          <c:showLegendKey val="0"/>
          <c:showVal val="0"/>
          <c:showCatName val="0"/>
          <c:showSerName val="0"/>
          <c:showPercent val="0"/>
          <c:showBubbleSize val="0"/>
        </c:dLbls>
        <c:marker val="1"/>
        <c:smooth val="0"/>
        <c:axId val="362878320"/>
        <c:axId val="362880672"/>
      </c:lineChart>
      <c:catAx>
        <c:axId val="36287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880672"/>
        <c:crosses val="autoZero"/>
        <c:auto val="1"/>
        <c:lblAlgn val="ctr"/>
        <c:lblOffset val="100"/>
        <c:tickLblSkip val="1"/>
        <c:tickMarkSkip val="1"/>
        <c:noMultiLvlLbl val="0"/>
      </c:catAx>
      <c:valAx>
        <c:axId val="36288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7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6D8-4DF8-A252-92B6D30655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6D8-4DF8-A252-92B6D306555A}"/>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6D8-4DF8-A252-92B6D306555A}"/>
            </c:ext>
          </c:extLst>
        </c:ser>
        <c:ser>
          <c:idx val="3"/>
          <c:order val="3"/>
          <c:tx>
            <c:strRef>
              <c:f>データシート!$A$30</c:f>
              <c:strCache>
                <c:ptCount val="1"/>
                <c:pt idx="0">
                  <c:v>ケーブルネットワーク事業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1.1499999999999999</c:v>
                </c:pt>
                <c:pt idx="1">
                  <c:v>#N/A</c:v>
                </c:pt>
                <c:pt idx="2">
                  <c:v>1.46</c:v>
                </c:pt>
                <c:pt idx="3">
                  <c:v>#N/A</c:v>
                </c:pt>
                <c:pt idx="4">
                  <c:v>1.28</c:v>
                </c:pt>
                <c:pt idx="5">
                  <c:v>#N/A</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6D8-4DF8-A252-92B6D306555A}"/>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6D8-4DF8-A252-92B6D306555A}"/>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0.15</c:v>
                </c:pt>
                <c:pt idx="4">
                  <c:v>#N/A</c:v>
                </c:pt>
                <c:pt idx="5">
                  <c:v>0.06</c:v>
                </c:pt>
                <c:pt idx="6">
                  <c:v>#N/A</c:v>
                </c:pt>
                <c:pt idx="7">
                  <c:v>0.12</c:v>
                </c:pt>
                <c:pt idx="8">
                  <c:v>#N/A</c:v>
                </c:pt>
                <c:pt idx="9">
                  <c:v>0.22</c:v>
                </c:pt>
              </c:numCache>
            </c:numRef>
          </c:val>
          <c:extLst xmlns:c16r2="http://schemas.microsoft.com/office/drawing/2015/06/chart">
            <c:ext xmlns:c16="http://schemas.microsoft.com/office/drawing/2014/chart" uri="{C3380CC4-5D6E-409C-BE32-E72D297353CC}">
              <c16:uniqueId val="{00000005-E6D8-4DF8-A252-92B6D306555A}"/>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0.24</c:v>
                </c:pt>
                <c:pt idx="2">
                  <c:v>#N/A</c:v>
                </c:pt>
                <c:pt idx="3">
                  <c:v>0.26</c:v>
                </c:pt>
                <c:pt idx="4">
                  <c:v>#N/A</c:v>
                </c:pt>
                <c:pt idx="5">
                  <c:v>0.33</c:v>
                </c:pt>
                <c:pt idx="6">
                  <c:v>#N/A</c:v>
                </c:pt>
                <c:pt idx="7">
                  <c:v>0.25</c:v>
                </c:pt>
                <c:pt idx="8">
                  <c:v>#N/A</c:v>
                </c:pt>
                <c:pt idx="9">
                  <c:v>0.32</c:v>
                </c:pt>
              </c:numCache>
            </c:numRef>
          </c:val>
          <c:extLst xmlns:c16r2="http://schemas.microsoft.com/office/drawing/2015/06/chart">
            <c:ext xmlns:c16="http://schemas.microsoft.com/office/drawing/2014/chart" uri="{C3380CC4-5D6E-409C-BE32-E72D297353CC}">
              <c16:uniqueId val="{00000006-E6D8-4DF8-A252-92B6D306555A}"/>
            </c:ext>
          </c:extLst>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0.63</c:v>
                </c:pt>
                <c:pt idx="2">
                  <c:v>#N/A</c:v>
                </c:pt>
                <c:pt idx="3">
                  <c:v>2.2999999999999998</c:v>
                </c:pt>
                <c:pt idx="4">
                  <c:v>#N/A</c:v>
                </c:pt>
                <c:pt idx="5">
                  <c:v>3.19</c:v>
                </c:pt>
                <c:pt idx="6">
                  <c:v>#N/A</c:v>
                </c:pt>
                <c:pt idx="7">
                  <c:v>1.91</c:v>
                </c:pt>
                <c:pt idx="8">
                  <c:v>#N/A</c:v>
                </c:pt>
                <c:pt idx="9">
                  <c:v>0.8</c:v>
                </c:pt>
              </c:numCache>
            </c:numRef>
          </c:val>
          <c:extLst xmlns:c16r2="http://schemas.microsoft.com/office/drawing/2015/06/chart">
            <c:ext xmlns:c16="http://schemas.microsoft.com/office/drawing/2014/chart" uri="{C3380CC4-5D6E-409C-BE32-E72D297353CC}">
              <c16:uniqueId val="{00000007-E6D8-4DF8-A252-92B6D30655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11.96</c:v>
                </c:pt>
                <c:pt idx="2">
                  <c:v>#N/A</c:v>
                </c:pt>
                <c:pt idx="3">
                  <c:v>6.02</c:v>
                </c:pt>
                <c:pt idx="4">
                  <c:v>#N/A</c:v>
                </c:pt>
                <c:pt idx="5">
                  <c:v>7.01</c:v>
                </c:pt>
                <c:pt idx="6">
                  <c:v>#N/A</c:v>
                </c:pt>
                <c:pt idx="7">
                  <c:v>5.82</c:v>
                </c:pt>
                <c:pt idx="8">
                  <c:v>#N/A</c:v>
                </c:pt>
                <c:pt idx="9">
                  <c:v>5.64</c:v>
                </c:pt>
              </c:numCache>
            </c:numRef>
          </c:val>
          <c:extLst xmlns:c16r2="http://schemas.microsoft.com/office/drawing/2015/06/chart">
            <c:ext xmlns:c16="http://schemas.microsoft.com/office/drawing/2014/chart" uri="{C3380CC4-5D6E-409C-BE32-E72D297353CC}">
              <c16:uniqueId val="{00000008-E6D8-4DF8-A252-92B6D306555A}"/>
            </c:ext>
          </c:extLst>
        </c:ser>
        <c:ser>
          <c:idx val="9"/>
          <c:order val="9"/>
          <c:tx>
            <c:strRef>
              <c:f>データシート!$A$36</c:f>
              <c:strCache>
                <c:ptCount val="1"/>
                <c:pt idx="0">
                  <c:v>国民健康保険病院事業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16.62</c:v>
                </c:pt>
                <c:pt idx="2">
                  <c:v>#N/A</c:v>
                </c:pt>
                <c:pt idx="3">
                  <c:v>18.72</c:v>
                </c:pt>
                <c:pt idx="4">
                  <c:v>#N/A</c:v>
                </c:pt>
                <c:pt idx="5">
                  <c:v>17.95</c:v>
                </c:pt>
                <c:pt idx="6">
                  <c:v>#N/A</c:v>
                </c:pt>
                <c:pt idx="7">
                  <c:v>17.13</c:v>
                </c:pt>
                <c:pt idx="8">
                  <c:v>#N/A</c:v>
                </c:pt>
                <c:pt idx="9">
                  <c:v>17.7</c:v>
                </c:pt>
              </c:numCache>
            </c:numRef>
          </c:val>
          <c:extLst xmlns:c16r2="http://schemas.microsoft.com/office/drawing/2015/06/chart">
            <c:ext xmlns:c16="http://schemas.microsoft.com/office/drawing/2014/chart" uri="{C3380CC4-5D6E-409C-BE32-E72D297353CC}">
              <c16:uniqueId val="{00000009-E6D8-4DF8-A252-92B6D306555A}"/>
            </c:ext>
          </c:extLst>
        </c:ser>
        <c:dLbls>
          <c:showLegendKey val="0"/>
          <c:showVal val="0"/>
          <c:showCatName val="0"/>
          <c:showSerName val="0"/>
          <c:showPercent val="0"/>
          <c:showBubbleSize val="0"/>
        </c:dLbls>
        <c:gapWidth val="150"/>
        <c:overlap val="100"/>
        <c:axId val="362881456"/>
        <c:axId val="362876360"/>
      </c:barChart>
      <c:catAx>
        <c:axId val="36288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876360"/>
        <c:crosses val="autoZero"/>
        <c:auto val="1"/>
        <c:lblAlgn val="ctr"/>
        <c:lblOffset val="100"/>
        <c:tickLblSkip val="1"/>
        <c:tickMarkSkip val="1"/>
        <c:noMultiLvlLbl val="0"/>
      </c:catAx>
      <c:valAx>
        <c:axId val="362876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8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459</c:v>
                </c:pt>
                <c:pt idx="5">
                  <c:v>474</c:v>
                </c:pt>
                <c:pt idx="8">
                  <c:v>495</c:v>
                </c:pt>
                <c:pt idx="11">
                  <c:v>531</c:v>
                </c:pt>
                <c:pt idx="14">
                  <c:v>530</c:v>
                </c:pt>
              </c:numCache>
            </c:numRef>
          </c:val>
          <c:extLst xmlns:c16r2="http://schemas.microsoft.com/office/drawing/2015/06/chart">
            <c:ext xmlns:c16="http://schemas.microsoft.com/office/drawing/2014/chart" uri="{C3380CC4-5D6E-409C-BE32-E72D297353CC}">
              <c16:uniqueId val="{00000000-1E60-41DD-BC19-546AE635F1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E60-41DD-BC19-546AE635F1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E60-41DD-BC19-546AE635F1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32</c:v>
                </c:pt>
                <c:pt idx="3">
                  <c:v>32</c:v>
                </c:pt>
                <c:pt idx="6">
                  <c:v>35</c:v>
                </c:pt>
                <c:pt idx="9">
                  <c:v>31</c:v>
                </c:pt>
                <c:pt idx="12">
                  <c:v>20</c:v>
                </c:pt>
              </c:numCache>
            </c:numRef>
          </c:val>
          <c:extLst xmlns:c16r2="http://schemas.microsoft.com/office/drawing/2015/06/chart">
            <c:ext xmlns:c16="http://schemas.microsoft.com/office/drawing/2014/chart" uri="{C3380CC4-5D6E-409C-BE32-E72D297353CC}">
              <c16:uniqueId val="{00000003-1E60-41DD-BC19-546AE635F1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c:v>
                </c:pt>
                <c:pt idx="3">
                  <c:v>53</c:v>
                </c:pt>
                <c:pt idx="6">
                  <c:v>44</c:v>
                </c:pt>
                <c:pt idx="9">
                  <c:v>45</c:v>
                </c:pt>
                <c:pt idx="12">
                  <c:v>53</c:v>
                </c:pt>
              </c:numCache>
            </c:numRef>
          </c:val>
          <c:extLst xmlns:c16r2="http://schemas.microsoft.com/office/drawing/2015/06/chart">
            <c:ext xmlns:c16="http://schemas.microsoft.com/office/drawing/2014/chart" uri="{C3380CC4-5D6E-409C-BE32-E72D297353CC}">
              <c16:uniqueId val="{00000004-1E60-41DD-BC19-546AE635F1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60-41DD-BC19-546AE635F1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E60-41DD-BC19-546AE635F1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665</c:v>
                </c:pt>
                <c:pt idx="3">
                  <c:v>668</c:v>
                </c:pt>
                <c:pt idx="6">
                  <c:v>699</c:v>
                </c:pt>
                <c:pt idx="9">
                  <c:v>753</c:v>
                </c:pt>
                <c:pt idx="12">
                  <c:v>753</c:v>
                </c:pt>
              </c:numCache>
            </c:numRef>
          </c:val>
          <c:extLst xmlns:c16r2="http://schemas.microsoft.com/office/drawing/2015/06/chart">
            <c:ext xmlns:c16="http://schemas.microsoft.com/office/drawing/2014/chart" uri="{C3380CC4-5D6E-409C-BE32-E72D297353CC}">
              <c16:uniqueId val="{00000007-1E60-41DD-BC19-546AE635F198}"/>
            </c:ext>
          </c:extLst>
        </c:ser>
        <c:dLbls>
          <c:showLegendKey val="0"/>
          <c:showVal val="0"/>
          <c:showCatName val="0"/>
          <c:showSerName val="0"/>
          <c:showPercent val="0"/>
          <c:showBubbleSize val="0"/>
        </c:dLbls>
        <c:gapWidth val="100"/>
        <c:overlap val="100"/>
        <c:axId val="362875576"/>
        <c:axId val="36287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289</c:v>
                </c:pt>
                <c:pt idx="2">
                  <c:v>#N/A</c:v>
                </c:pt>
                <c:pt idx="3">
                  <c:v>#N/A</c:v>
                </c:pt>
                <c:pt idx="4">
                  <c:v>279</c:v>
                </c:pt>
                <c:pt idx="5">
                  <c:v>#N/A</c:v>
                </c:pt>
                <c:pt idx="6">
                  <c:v>#N/A</c:v>
                </c:pt>
                <c:pt idx="7">
                  <c:v>283</c:v>
                </c:pt>
                <c:pt idx="8">
                  <c:v>#N/A</c:v>
                </c:pt>
                <c:pt idx="9">
                  <c:v>#N/A</c:v>
                </c:pt>
                <c:pt idx="10">
                  <c:v>298</c:v>
                </c:pt>
                <c:pt idx="11">
                  <c:v>#N/A</c:v>
                </c:pt>
                <c:pt idx="12">
                  <c:v>#N/A</c:v>
                </c:pt>
                <c:pt idx="13">
                  <c:v>296</c:v>
                </c:pt>
                <c:pt idx="14">
                  <c:v>#N/A</c:v>
                </c:pt>
              </c:numCache>
            </c:numRef>
          </c:val>
          <c:smooth val="0"/>
          <c:extLst xmlns:c16r2="http://schemas.microsoft.com/office/drawing/2015/06/chart">
            <c:ext xmlns:c16="http://schemas.microsoft.com/office/drawing/2014/chart" uri="{C3380CC4-5D6E-409C-BE32-E72D297353CC}">
              <c16:uniqueId val="{00000008-1E60-41DD-BC19-546AE635F198}"/>
            </c:ext>
          </c:extLst>
        </c:ser>
        <c:dLbls>
          <c:showLegendKey val="0"/>
          <c:showVal val="0"/>
          <c:showCatName val="0"/>
          <c:showSerName val="0"/>
          <c:showPercent val="0"/>
          <c:showBubbleSize val="0"/>
        </c:dLbls>
        <c:marker val="1"/>
        <c:smooth val="0"/>
        <c:axId val="362875576"/>
        <c:axId val="362879104"/>
      </c:lineChart>
      <c:catAx>
        <c:axId val="36287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879104"/>
        <c:crosses val="autoZero"/>
        <c:auto val="1"/>
        <c:lblAlgn val="ctr"/>
        <c:lblOffset val="100"/>
        <c:tickLblSkip val="1"/>
        <c:tickMarkSkip val="1"/>
        <c:noMultiLvlLbl val="0"/>
      </c:catAx>
      <c:valAx>
        <c:axId val="36287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7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4552</c:v>
                </c:pt>
                <c:pt idx="5">
                  <c:v>4469</c:v>
                </c:pt>
                <c:pt idx="8">
                  <c:v>4545</c:v>
                </c:pt>
                <c:pt idx="11">
                  <c:v>4597</c:v>
                </c:pt>
                <c:pt idx="14">
                  <c:v>4515</c:v>
                </c:pt>
              </c:numCache>
            </c:numRef>
          </c:val>
          <c:extLst xmlns:c16r2="http://schemas.microsoft.com/office/drawing/2015/06/chart">
            <c:ext xmlns:c16="http://schemas.microsoft.com/office/drawing/2014/chart" uri="{C3380CC4-5D6E-409C-BE32-E72D297353CC}">
              <c16:uniqueId val="{00000000-A46E-4EAD-946F-7EF5C34774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A46E-4EAD-946F-7EF5C34774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3466</c:v>
                </c:pt>
                <c:pt idx="5">
                  <c:v>3179</c:v>
                </c:pt>
                <c:pt idx="8">
                  <c:v>2822</c:v>
                </c:pt>
                <c:pt idx="11">
                  <c:v>3080</c:v>
                </c:pt>
                <c:pt idx="14">
                  <c:v>3210</c:v>
                </c:pt>
              </c:numCache>
            </c:numRef>
          </c:val>
          <c:extLst xmlns:c16r2="http://schemas.microsoft.com/office/drawing/2015/06/chart">
            <c:ext xmlns:c16="http://schemas.microsoft.com/office/drawing/2014/chart" uri="{C3380CC4-5D6E-409C-BE32-E72D297353CC}">
              <c16:uniqueId val="{00000002-A46E-4EAD-946F-7EF5C34774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6E-4EAD-946F-7EF5C34774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6E-4EAD-946F-7EF5C34774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5</c:v>
                </c:pt>
                <c:pt idx="12">
                  <c:v>5</c:v>
                </c:pt>
              </c:numCache>
            </c:numRef>
          </c:val>
          <c:extLst xmlns:c16r2="http://schemas.microsoft.com/office/drawing/2015/06/chart">
            <c:ext xmlns:c16="http://schemas.microsoft.com/office/drawing/2014/chart" uri="{C3380CC4-5D6E-409C-BE32-E72D297353CC}">
              <c16:uniqueId val="{00000005-A46E-4EAD-946F-7EF5C34774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1101</c:v>
                </c:pt>
                <c:pt idx="3">
                  <c:v>1149</c:v>
                </c:pt>
                <c:pt idx="6">
                  <c:v>1096</c:v>
                </c:pt>
                <c:pt idx="9">
                  <c:v>1040</c:v>
                </c:pt>
                <c:pt idx="12">
                  <c:v>954</c:v>
                </c:pt>
              </c:numCache>
            </c:numRef>
          </c:val>
          <c:extLst xmlns:c16r2="http://schemas.microsoft.com/office/drawing/2015/06/chart">
            <c:ext xmlns:c16="http://schemas.microsoft.com/office/drawing/2014/chart" uri="{C3380CC4-5D6E-409C-BE32-E72D297353CC}">
              <c16:uniqueId val="{00000006-A46E-4EAD-946F-7EF5C34774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136</c:v>
                </c:pt>
                <c:pt idx="3">
                  <c:v>111</c:v>
                </c:pt>
                <c:pt idx="6">
                  <c:v>78</c:v>
                </c:pt>
                <c:pt idx="9">
                  <c:v>47</c:v>
                </c:pt>
                <c:pt idx="12">
                  <c:v>40</c:v>
                </c:pt>
              </c:numCache>
            </c:numRef>
          </c:val>
          <c:extLst xmlns:c16r2="http://schemas.microsoft.com/office/drawing/2015/06/chart">
            <c:ext xmlns:c16="http://schemas.microsoft.com/office/drawing/2014/chart" uri="{C3380CC4-5D6E-409C-BE32-E72D297353CC}">
              <c16:uniqueId val="{00000007-A46E-4EAD-946F-7EF5C34774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590</c:v>
                </c:pt>
                <c:pt idx="3">
                  <c:v>631</c:v>
                </c:pt>
                <c:pt idx="6">
                  <c:v>597</c:v>
                </c:pt>
                <c:pt idx="9">
                  <c:v>516</c:v>
                </c:pt>
                <c:pt idx="12">
                  <c:v>493</c:v>
                </c:pt>
              </c:numCache>
            </c:numRef>
          </c:val>
          <c:extLst xmlns:c16r2="http://schemas.microsoft.com/office/drawing/2015/06/chart">
            <c:ext xmlns:c16="http://schemas.microsoft.com/office/drawing/2014/chart" uri="{C3380CC4-5D6E-409C-BE32-E72D297353CC}">
              <c16:uniqueId val="{00000008-A46E-4EAD-946F-7EF5C34774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46E-4EAD-946F-7EF5C34774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6214</c:v>
                </c:pt>
                <c:pt idx="3">
                  <c:v>6052</c:v>
                </c:pt>
                <c:pt idx="6">
                  <c:v>6088</c:v>
                </c:pt>
                <c:pt idx="9">
                  <c:v>6093</c:v>
                </c:pt>
                <c:pt idx="12">
                  <c:v>5850</c:v>
                </c:pt>
              </c:numCache>
            </c:numRef>
          </c:val>
          <c:extLst xmlns:c16r2="http://schemas.microsoft.com/office/drawing/2015/06/chart">
            <c:ext xmlns:c16="http://schemas.microsoft.com/office/drawing/2014/chart" uri="{C3380CC4-5D6E-409C-BE32-E72D297353CC}">
              <c16:uniqueId val="{0000000A-A46E-4EAD-946F-7EF5C34774D3}"/>
            </c:ext>
          </c:extLst>
        </c:ser>
        <c:dLbls>
          <c:showLegendKey val="0"/>
          <c:showVal val="0"/>
          <c:showCatName val="0"/>
          <c:showSerName val="0"/>
          <c:showPercent val="0"/>
          <c:showBubbleSize val="0"/>
        </c:dLbls>
        <c:gapWidth val="100"/>
        <c:overlap val="100"/>
        <c:axId val="362881848"/>
        <c:axId val="362882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c:v>
                </c:pt>
                <c:pt idx="2">
                  <c:v>#N/A</c:v>
                </c:pt>
                <c:pt idx="3">
                  <c:v>#N/A</c:v>
                </c:pt>
                <c:pt idx="4">
                  <c:v>294</c:v>
                </c:pt>
                <c:pt idx="5">
                  <c:v>#N/A</c:v>
                </c:pt>
                <c:pt idx="6">
                  <c:v>#N/A</c:v>
                </c:pt>
                <c:pt idx="7">
                  <c:v>491</c:v>
                </c:pt>
                <c:pt idx="8">
                  <c:v>#N/A</c:v>
                </c:pt>
                <c:pt idx="9">
                  <c:v>#N/A</c:v>
                </c:pt>
                <c:pt idx="10">
                  <c:v>24</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46E-4EAD-946F-7EF5C34774D3}"/>
            </c:ext>
          </c:extLst>
        </c:ser>
        <c:dLbls>
          <c:showLegendKey val="0"/>
          <c:showVal val="0"/>
          <c:showCatName val="0"/>
          <c:showSerName val="0"/>
          <c:showPercent val="0"/>
          <c:showBubbleSize val="0"/>
        </c:dLbls>
        <c:marker val="1"/>
        <c:smooth val="0"/>
        <c:axId val="362881848"/>
        <c:axId val="362882632"/>
      </c:lineChart>
      <c:catAx>
        <c:axId val="36288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882632"/>
        <c:crosses val="autoZero"/>
        <c:auto val="1"/>
        <c:lblAlgn val="ctr"/>
        <c:lblOffset val="100"/>
        <c:tickLblSkip val="1"/>
        <c:tickMarkSkip val="1"/>
        <c:noMultiLvlLbl val="0"/>
      </c:catAx>
      <c:valAx>
        <c:axId val="362882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8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1554</c:v>
                </c:pt>
                <c:pt idx="1">
                  <c:v>1641</c:v>
                </c:pt>
                <c:pt idx="2">
                  <c:v>1730</c:v>
                </c:pt>
              </c:numCache>
            </c:numRef>
          </c:val>
          <c:extLst xmlns:c16r2="http://schemas.microsoft.com/office/drawing/2015/06/chart">
            <c:ext xmlns:c16="http://schemas.microsoft.com/office/drawing/2014/chart" uri="{C3380CC4-5D6E-409C-BE32-E72D297353CC}">
              <c16:uniqueId val="{00000000-35AE-4BF3-A24E-8F225F40CF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617</c:v>
                </c:pt>
                <c:pt idx="1">
                  <c:v>618</c:v>
                </c:pt>
                <c:pt idx="2">
                  <c:v>618</c:v>
                </c:pt>
              </c:numCache>
            </c:numRef>
          </c:val>
          <c:extLst xmlns:c16r2="http://schemas.microsoft.com/office/drawing/2015/06/chart">
            <c:ext xmlns:c16="http://schemas.microsoft.com/office/drawing/2014/chart" uri="{C3380CC4-5D6E-409C-BE32-E72D297353CC}">
              <c16:uniqueId val="{00000001-35AE-4BF3-A24E-8F225F40CF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910</c:v>
                </c:pt>
                <c:pt idx="1">
                  <c:v>1110</c:v>
                </c:pt>
                <c:pt idx="2">
                  <c:v>1171</c:v>
                </c:pt>
              </c:numCache>
            </c:numRef>
          </c:val>
          <c:extLst xmlns:c16r2="http://schemas.microsoft.com/office/drawing/2015/06/chart">
            <c:ext xmlns:c16="http://schemas.microsoft.com/office/drawing/2014/chart" uri="{C3380CC4-5D6E-409C-BE32-E72D297353CC}">
              <c16:uniqueId val="{00000002-35AE-4BF3-A24E-8F225F40CF6D}"/>
            </c:ext>
          </c:extLst>
        </c:ser>
        <c:dLbls>
          <c:showLegendKey val="0"/>
          <c:showVal val="0"/>
          <c:showCatName val="0"/>
          <c:showSerName val="0"/>
          <c:showPercent val="0"/>
          <c:showBubbleSize val="0"/>
        </c:dLbls>
        <c:gapWidth val="120"/>
        <c:overlap val="100"/>
        <c:axId val="426597568"/>
        <c:axId val="426598744"/>
      </c:barChart>
      <c:catAx>
        <c:axId val="4265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598744"/>
        <c:crosses val="autoZero"/>
        <c:auto val="1"/>
        <c:lblAlgn val="ctr"/>
        <c:lblOffset val="100"/>
        <c:tickLblSkip val="1"/>
        <c:tickMarkSkip val="1"/>
        <c:noMultiLvlLbl val="0"/>
      </c:catAx>
      <c:valAx>
        <c:axId val="426598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59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2,877
537.29
5,508,079
5,213,475
162,597
2,868,607
5,850,019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の財政力指数と増減は無かった。しかし、今後は過疎化・少子高齢化等の影響により、基準財政収入額は年々減少する見込みである。また、基準財政需要額については交付税措置のある公債費が増加傾向にあることから、増となる見込みであるので財政力指数は、横ばいか減少していくことが見込まれる。引き続き、徴収業務の強化で収入の安定確保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物件費や扶助費は増加したものの、維持補修費及び人件費（経常分）等の減少額が上回ったことから全体で減となった。一方、分母となる経常一般財源等は、自動車取得税や財産収入は増加したものの、普通交付税及び諸収入等の減少額が上回ったことから、全体で減となったことで、経常収支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今後は分母の普通交付税等の増減に影響されないよう、経常経費の抑制・縮減に努めていく。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53159</xdr:rowOff>
    </xdr:from>
    <xdr:to>
      <xdr:col>23</xdr:col>
      <xdr:colOff>133350</xdr:colOff>
      <xdr:row>64</xdr:row>
      <xdr:rowOff>115207</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102595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53159</xdr:rowOff>
    </xdr:from>
    <xdr:to>
      <xdr:col>19</xdr:col>
      <xdr:colOff>133350</xdr:colOff>
      <xdr:row>64</xdr:row>
      <xdr:rowOff>56606</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3225800" y="110259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56606</xdr:rowOff>
    </xdr:from>
    <xdr:to>
      <xdr:col>15</xdr:col>
      <xdr:colOff>82550</xdr:colOff>
      <xdr:row>64</xdr:row>
      <xdr:rowOff>125549</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102940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24674</xdr:rowOff>
    </xdr:from>
    <xdr:to>
      <xdr:col>11</xdr:col>
      <xdr:colOff>31750</xdr:colOff>
      <xdr:row>64</xdr:row>
      <xdr:rowOff>125549</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0826024"/>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64407</xdr:rowOff>
    </xdr:from>
    <xdr:to>
      <xdr:col>23</xdr:col>
      <xdr:colOff>184150</xdr:colOff>
      <xdr:row>64</xdr:row>
      <xdr:rowOff>166007</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36484</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10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2359</xdr:rowOff>
    </xdr:from>
    <xdr:to>
      <xdr:col>19</xdr:col>
      <xdr:colOff>184150</xdr:colOff>
      <xdr:row>64</xdr:row>
      <xdr:rowOff>103959</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88736</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10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5806</xdr:rowOff>
    </xdr:from>
    <xdr:to>
      <xdr:col>15</xdr:col>
      <xdr:colOff>133350</xdr:colOff>
      <xdr:row>64</xdr:row>
      <xdr:rowOff>107406</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92183</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74749</xdr:rowOff>
    </xdr:from>
    <xdr:to>
      <xdr:col>11</xdr:col>
      <xdr:colOff>82550</xdr:colOff>
      <xdr:row>65</xdr:row>
      <xdr:rowOff>4899</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161126</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145324</xdr:rowOff>
    </xdr:from>
    <xdr:to>
      <xdr:col>7</xdr:col>
      <xdr:colOff>31750</xdr:colOff>
      <xdr:row>63</xdr:row>
      <xdr:rowOff>75474</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85651</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人件費については、地域おこし協力隊の増員に伴い非常勤職員報酬が増となり、決算額で</a:t>
          </a:r>
          <a:r>
            <a:rPr kumimoji="1" lang="en-US" altLang="ja-JP" sz="1300">
              <a:latin typeface="ＭＳ Ｐゴシック" panose="020B0600070205080204" pitchFamily="50" charset="-128"/>
              <a:ea typeface="ＭＳ Ｐゴシック" panose="020B0600070205080204" pitchFamily="50" charset="-128"/>
            </a:rPr>
            <a:t>17,146</a:t>
          </a:r>
          <a:r>
            <a:rPr kumimoji="1" lang="ja-JP" altLang="en-US" sz="1300">
              <a:latin typeface="ＭＳ Ｐゴシック" panose="020B0600070205080204" pitchFamily="50" charset="-128"/>
              <a:ea typeface="ＭＳ Ｐゴシック" panose="020B0600070205080204" pitchFamily="50" charset="-128"/>
            </a:rPr>
            <a:t>千円の増となった。また、物件費についてはふるさと納税寄附金の増に伴う返礼品支出額の増及び、地籍調査事業費の増額により、</a:t>
          </a:r>
          <a:r>
            <a:rPr kumimoji="1" lang="en-US" altLang="ja-JP" sz="1300">
              <a:latin typeface="ＭＳ Ｐゴシック" panose="020B0600070205080204" pitchFamily="50" charset="-128"/>
              <a:ea typeface="ＭＳ Ｐゴシック" panose="020B0600070205080204" pitchFamily="50" charset="-128"/>
            </a:rPr>
            <a:t>9,722</a:t>
          </a:r>
          <a:r>
            <a:rPr kumimoji="1" lang="ja-JP" altLang="en-US" sz="1300">
              <a:latin typeface="ＭＳ Ｐゴシック" panose="020B0600070205080204" pitchFamily="50" charset="-128"/>
              <a:ea typeface="ＭＳ Ｐゴシック" panose="020B0600070205080204" pitchFamily="50" charset="-128"/>
            </a:rPr>
            <a:t>千円増となったことにより、決算額が昨年度と比較し増となった。今後も、大幅な増とならないよう事務事業等の見直しを実施しながら、経費節減に努めていく。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131555</xdr:rowOff>
    </xdr:from>
    <xdr:to>
      <xdr:col>23</xdr:col>
      <xdr:colOff>133350</xdr:colOff>
      <xdr:row>83</xdr:row>
      <xdr:rowOff>144906</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114800" y="14361905"/>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114816</xdr:rowOff>
    </xdr:from>
    <xdr:to>
      <xdr:col>19</xdr:col>
      <xdr:colOff>133350</xdr:colOff>
      <xdr:row>83</xdr:row>
      <xdr:rowOff>131555</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3225800" y="14345166"/>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101729</xdr:rowOff>
    </xdr:from>
    <xdr:to>
      <xdr:col>15</xdr:col>
      <xdr:colOff>82550</xdr:colOff>
      <xdr:row>83</xdr:row>
      <xdr:rowOff>114816</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2336800" y="14332079"/>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36669</xdr:rowOff>
    </xdr:from>
    <xdr:to>
      <xdr:col>11</xdr:col>
      <xdr:colOff>31750</xdr:colOff>
      <xdr:row>83</xdr:row>
      <xdr:rowOff>101729</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a:off x="1447800" y="14267019"/>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94106</xdr:rowOff>
    </xdr:from>
    <xdr:to>
      <xdr:col>23</xdr:col>
      <xdr:colOff>184150</xdr:colOff>
      <xdr:row>84</xdr:row>
      <xdr:rowOff>24256</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43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66183</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429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80755</xdr:rowOff>
    </xdr:from>
    <xdr:to>
      <xdr:col>19</xdr:col>
      <xdr:colOff>184150</xdr:colOff>
      <xdr:row>84</xdr:row>
      <xdr:rowOff>10905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4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167132</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4397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64016</xdr:rowOff>
    </xdr:from>
    <xdr:to>
      <xdr:col>15</xdr:col>
      <xdr:colOff>133350</xdr:colOff>
      <xdr:row>83</xdr:row>
      <xdr:rowOff>165616</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42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150393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438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50929</xdr:rowOff>
    </xdr:from>
    <xdr:to>
      <xdr:col>11</xdr:col>
      <xdr:colOff>82550</xdr:colOff>
      <xdr:row>83</xdr:row>
      <xdr:rowOff>152529</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42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137306</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436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157319</xdr:rowOff>
    </xdr:from>
    <xdr:to>
      <xdr:col>7</xdr:col>
      <xdr:colOff>31750</xdr:colOff>
      <xdr:row>83</xdr:row>
      <xdr:rowOff>87469</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42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72246</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43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ラスパイレス指数について、前年度と増減はなかったが、依然として類似団体の水準を下回っている。今後も給与や手当等の適正化に努めながら、大きな変動がないよう縮減努力を行っていく。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164464</xdr:rowOff>
    </xdr:from>
    <xdr:to>
      <xdr:col>81</xdr:col>
      <xdr:colOff>44450</xdr:colOff>
      <xdr:row>85</xdr:row>
      <xdr:rowOff>164464</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737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85</xdr:row>
      <xdr:rowOff>164464</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71358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140336</xdr:rowOff>
    </xdr:from>
    <xdr:to>
      <xdr:col>72</xdr:col>
      <xdr:colOff>203200</xdr:colOff>
      <xdr:row>85</xdr:row>
      <xdr:rowOff>164464</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4401800" y="1471358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61913</xdr:rowOff>
    </xdr:from>
    <xdr:to>
      <xdr:col>68</xdr:col>
      <xdr:colOff>152400</xdr:colOff>
      <xdr:row>85</xdr:row>
      <xdr:rowOff>164464</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3512800" y="14635163"/>
          <a:ext cx="8890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113664</xdr:rowOff>
    </xdr:from>
    <xdr:to>
      <xdr:col>81</xdr:col>
      <xdr:colOff>95250</xdr:colOff>
      <xdr:row>86</xdr:row>
      <xdr:rowOff>43814</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130191</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113664</xdr:rowOff>
    </xdr:from>
    <xdr:to>
      <xdr:col>77</xdr:col>
      <xdr:colOff>95250</xdr:colOff>
      <xdr:row>86</xdr:row>
      <xdr:rowOff>43814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53991</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45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89536</xdr:rowOff>
    </xdr:from>
    <xdr:to>
      <xdr:col>73</xdr:col>
      <xdr:colOff>44450</xdr:colOff>
      <xdr:row>86</xdr:row>
      <xdr:rowOff>19686</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29863</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113664</xdr:rowOff>
    </xdr:from>
    <xdr:to>
      <xdr:col>68</xdr:col>
      <xdr:colOff>203200</xdr:colOff>
      <xdr:row>86</xdr:row>
      <xdr:rowOff>43814</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53991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11113</xdr:rowOff>
    </xdr:from>
    <xdr:to>
      <xdr:col>64</xdr:col>
      <xdr:colOff>152400</xdr:colOff>
      <xdr:row>85</xdr:row>
      <xdr:rowOff>112713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122890</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人の増となった。職員数は減となったが、それ以上に人口の減が大きかったことが主な要因である。依然として類似団体との比較において大幅に上回っている。人口減少が進む中、本村は広大な面積を有するため小学校や保育所などの公共施設が各地区に点在しており、統廃合も困難な状況である。今後も、行政大綱による職員配置の見直しや指定管理者制度の導入などで、長期的視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145796</xdr:rowOff>
    </xdr:from>
    <xdr:to>
      <xdr:col>81</xdr:col>
      <xdr:colOff>44450</xdr:colOff>
      <xdr:row>62</xdr:row>
      <xdr:rowOff>160998</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179800" y="1077569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a:extLst>
            <a:ext uri="{FF2B5EF4-FFF2-40B4-BE49-F238E27FC236}">
              <a16:creationId xmlns="" xmlns:a16="http://schemas.microsoft.com/office/drawing/2014/main" id="{00000000-0008-0000-0300-00003C010000}"/>
            </a:ext>
          </a:extLst>
        </xdr:cNvPr>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145796</xdr:rowOff>
    </xdr:from>
    <xdr:to>
      <xdr:col>77</xdr:col>
      <xdr:colOff>44450</xdr:colOff>
      <xdr:row>63</xdr:row>
      <xdr:rowOff>1371</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5290800" y="10775696"/>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127698</xdr:rowOff>
    </xdr:from>
    <xdr:to>
      <xdr:col>72</xdr:col>
      <xdr:colOff>203200</xdr:colOff>
      <xdr:row>63</xdr:row>
      <xdr:rowOff>1371</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4401800" y="10757598"/>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127698</xdr:rowOff>
    </xdr:from>
    <xdr:to>
      <xdr:col>68</xdr:col>
      <xdr:colOff>152400</xdr:colOff>
      <xdr:row>62</xdr:row>
      <xdr:rowOff>156896</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3512800" y="10757598"/>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110198</xdr:rowOff>
    </xdr:from>
    <xdr:to>
      <xdr:col>81</xdr:col>
      <xdr:colOff>95250</xdr:colOff>
      <xdr:row>63</xdr:row>
      <xdr:rowOff>40348</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6967200" y="107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82275</xdr:rowOff>
    </xdr:from>
    <xdr:ext cx="762000" cy="259045"/>
    <xdr:sp macro="" textlink="">
      <xdr:nvSpPr>
        <xdr:cNvPr id="335" name="定員管理の状況該当値テキスト">
          <a:extLst>
            <a:ext uri="{FF2B5EF4-FFF2-40B4-BE49-F238E27FC236}">
              <a16:creationId xmlns="" xmlns:a16="http://schemas.microsoft.com/office/drawing/2014/main" id="{00000000-0008-0000-0300-00004F010000}"/>
            </a:ext>
          </a:extLst>
        </xdr:cNvPr>
        <xdr:cNvSpPr txBox="1"/>
      </xdr:nvSpPr>
      <xdr:spPr>
        <a:xfrm>
          <a:off x="17106900" y="1071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94996</xdr:rowOff>
    </xdr:from>
    <xdr:to>
      <xdr:col>77</xdr:col>
      <xdr:colOff>95250</xdr:colOff>
      <xdr:row>63</xdr:row>
      <xdr:rowOff>25146</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6129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9923</xdr:rowOff>
    </xdr:from>
    <xdr:ext cx="7366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798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122021</xdr:rowOff>
    </xdr:from>
    <xdr:to>
      <xdr:col>73</xdr:col>
      <xdr:colOff>44450</xdr:colOff>
      <xdr:row>63</xdr:row>
      <xdr:rowOff>52171</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52400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36948</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909800" y="1083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76898</xdr:rowOff>
    </xdr:from>
    <xdr:to>
      <xdr:col>68</xdr:col>
      <xdr:colOff>203200</xdr:colOff>
      <xdr:row>63</xdr:row>
      <xdr:rowOff>7048</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4351000" y="107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163275</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020800" y="1079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106096</xdr:rowOff>
    </xdr:from>
    <xdr:to>
      <xdr:col>64</xdr:col>
      <xdr:colOff>152400</xdr:colOff>
      <xdr:row>63</xdr:row>
      <xdr:rowOff>36246</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3462000" y="107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21023</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131800" y="1082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実質公債費比率は、昨年度と比較し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分子の元利償還金及び準元利償還金が減となったが、分母の普通交付税の大幅な減が比率上昇の要因である。今後は、過年度の普通建設事業に充当した多額の地方債の元金償還が開始されることから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年度が実質公債費比率のピークになると分析する。今後も各数値には常に注意しながら地方債の適正な発行に努めていく。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4233</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6179800" y="75158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43</xdr:row>
      <xdr:rowOff>143510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5290800" y="747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103294</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4401800" y="744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79163</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3512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396" name="公債費負担の状況該当値テキスト">
          <a:extLst>
            <a:ext uri="{FF2B5EF4-FFF2-40B4-BE49-F238E27FC236}">
              <a16:creationId xmlns="" xmlns:a16="http://schemas.microsoft.com/office/drawing/2014/main" id="{00000000-0008-0000-0300-00008C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将来負担比率については前年度と比較し皆減となった。これは分母の（標準財政規模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算入公債費等の額）は減少したものの、分子である地方債の現在高や公営企業債等の繰入見込額等が軒並み減となったこと、また、充当可能基金が増加したもことが主要因である。今後も不測の事態に備えるため基金の取り崩しを抑制していく方針であ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99876</xdr:rowOff>
    </xdr:from>
    <xdr:to>
      <xdr:col>77</xdr:col>
      <xdr:colOff>44450</xdr:colOff>
      <xdr:row>15</xdr:row>
      <xdr:rowOff>81008</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5290800" y="2328726"/>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119743</xdr:rowOff>
    </xdr:from>
    <xdr:to>
      <xdr:col>72</xdr:col>
      <xdr:colOff>203200</xdr:colOff>
      <xdr:row>15</xdr:row>
      <xdr:rowOff>81008</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4401800" y="252004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86088</xdr:rowOff>
    </xdr:from>
    <xdr:to>
      <xdr:col>68</xdr:col>
      <xdr:colOff>152400</xdr:colOff>
      <xdr:row>14</xdr:row>
      <xdr:rowOff>119743</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3512800" y="2314938"/>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49076</xdr:rowOff>
    </xdr:from>
    <xdr:to>
      <xdr:col>77</xdr:col>
      <xdr:colOff>95250</xdr:colOff>
      <xdr:row>13</xdr:row>
      <xdr:rowOff>150676</xdr:rowOff>
    </xdr:to>
    <xdr:sp macro="" textlink="">
      <xdr:nvSpPr>
        <xdr:cNvPr id="458" name="楕円 457">
          <a:extLst>
            <a:ext uri="{FF2B5EF4-FFF2-40B4-BE49-F238E27FC236}">
              <a16:creationId xmlns="" xmlns:a16="http://schemas.microsoft.com/office/drawing/2014/main" id="{00000000-0008-0000-0300-0000CA010000}"/>
            </a:ext>
          </a:extLst>
        </xdr:cNvPr>
        <xdr:cNvSpPr/>
      </xdr:nvSpPr>
      <xdr:spPr>
        <a:xfrm>
          <a:off x="16129000" y="22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135453</xdr:rowOff>
    </xdr:from>
    <xdr:ext cx="7366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798800" y="236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30208</xdr:rowOff>
    </xdr:from>
    <xdr:to>
      <xdr:col>73</xdr:col>
      <xdr:colOff>44450</xdr:colOff>
      <xdr:row>15</xdr:row>
      <xdr:rowOff>131808</xdr:rowOff>
    </xdr:to>
    <xdr:sp macro="" textlink="">
      <xdr:nvSpPr>
        <xdr:cNvPr id="460" name="楕円 459">
          <a:extLst>
            <a:ext uri="{FF2B5EF4-FFF2-40B4-BE49-F238E27FC236}">
              <a16:creationId xmlns="" xmlns:a16="http://schemas.microsoft.com/office/drawing/2014/main" id="{00000000-0008-0000-0300-0000CC010000}"/>
            </a:ext>
          </a:extLst>
        </xdr:cNvPr>
        <xdr:cNvSpPr/>
      </xdr:nvSpPr>
      <xdr:spPr>
        <a:xfrm>
          <a:off x="15240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116585</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909800" y="26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68943</xdr:rowOff>
    </xdr:from>
    <xdr:to>
      <xdr:col>68</xdr:col>
      <xdr:colOff>203200</xdr:colOff>
      <xdr:row>14</xdr:row>
      <xdr:rowOff>170543</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4351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155320</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4020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35288</xdr:rowOff>
    </xdr:from>
    <xdr:to>
      <xdr:col>64</xdr:col>
      <xdr:colOff>152400</xdr:colOff>
      <xdr:row>13</xdr:row>
      <xdr:rowOff>136888</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3462000" y="22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121665</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131800" y="23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2,877
537.29
5,508,079
5,213,475
162,597
2,868,607
5,850,019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地域おこし協力隊の増員に伴う非常勤職員報酬の増が主な要因である。依然として類似団体や全国平均を上回っている状況であることから、定員管理の適正化を図りながら抑制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69850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74422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38</xdr:row>
      <xdr:rowOff>8128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418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8128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3906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ふるさと納税寄附金の増に伴う返礼品の支出額の増及び地籍調査事業費の増額が主な要因である。依然、類似団体等の平均値を下回っている状況であるが、今後も引き続き抑制・縮減に努め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79647</xdr:rowOff>
    </xdr:from>
    <xdr:to>
      <xdr:col>82</xdr:col>
      <xdr:colOff>107950</xdr:colOff>
      <xdr:row>15</xdr:row>
      <xdr:rowOff>118836</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65139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79647</xdr:rowOff>
    </xdr:from>
    <xdr:to>
      <xdr:col>78</xdr:col>
      <xdr:colOff>69850</xdr:colOff>
      <xdr:row>15</xdr:row>
      <xdr:rowOff>138430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651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131899</xdr:rowOff>
    </xdr:from>
    <xdr:to>
      <xdr:col>73</xdr:col>
      <xdr:colOff>180975</xdr:colOff>
      <xdr:row>15</xdr:row>
      <xdr:rowOff>138430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703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66584</xdr:rowOff>
    </xdr:from>
    <xdr:to>
      <xdr:col>69</xdr:col>
      <xdr:colOff>92075</xdr:colOff>
      <xdr:row>15</xdr:row>
      <xdr:rowOff>131899</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638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28847</xdr:rowOff>
    </xdr:from>
    <xdr:to>
      <xdr:col>78</xdr:col>
      <xdr:colOff>120650</xdr:colOff>
      <xdr:row>15</xdr:row>
      <xdr:rowOff>130447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140624</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36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81099</xdr:rowOff>
    </xdr:from>
    <xdr:to>
      <xdr:col>69</xdr:col>
      <xdr:colOff>142875</xdr:colOff>
      <xdr:row>16</xdr:row>
      <xdr:rowOff>11249</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15784</xdr:rowOff>
    </xdr:from>
    <xdr:to>
      <xdr:col>65</xdr:col>
      <xdr:colOff>53975</xdr:colOff>
      <xdr:row>15</xdr:row>
      <xdr:rowOff>117384</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127561</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職員に対する児童手当の対象数が減少し分子は減となったが、分母の経常一般財源等の減額が増の主な要因である。類似団体を下回っている状況ではあるが、高齢化等の影響で扶助費の節減は困難と思われるため、他事業の見直し等を行い節減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114300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34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88900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63500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932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63500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ポイント減となった。道路関係維持補修費について、平成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年度に比べ村道認定箇所数が減少したことによる測量委託料の減、また消防施設維持修繕が平成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減額となったことが減の主な要因である。類似団体と比較し平均値を下回っている状況であるので、今後も現在の水準が維持できるように公共施設等総合管理計画に則り、計画的な執行管理に努めていきたい。</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65278</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5671800" y="94767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74422</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83566</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3893800" y="9504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51562</xdr:rowOff>
    </xdr:from>
    <xdr:to>
      <xdr:col>69</xdr:col>
      <xdr:colOff>92075</xdr:colOff>
      <xdr:row>55</xdr:row>
      <xdr:rowOff>83566</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481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xdr:rowOff>
    </xdr:from>
    <xdr:to>
      <xdr:col>78</xdr:col>
      <xdr:colOff>120650</xdr:colOff>
      <xdr:row>55</xdr:row>
      <xdr:rowOff>116078</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126255</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23622</xdr:rowOff>
    </xdr:from>
    <xdr:to>
      <xdr:col>74</xdr:col>
      <xdr:colOff>31750</xdr:colOff>
      <xdr:row>55</xdr:row>
      <xdr:rowOff>125222</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135399</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32766</xdr:rowOff>
    </xdr:from>
    <xdr:to>
      <xdr:col>69</xdr:col>
      <xdr:colOff>142875</xdr:colOff>
      <xdr:row>55</xdr:row>
      <xdr:rowOff>134366</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3843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144543</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xdr:rowOff>
    </xdr:from>
    <xdr:to>
      <xdr:col>65</xdr:col>
      <xdr:colOff>53975</xdr:colOff>
      <xdr:row>55</xdr:row>
      <xdr:rowOff>102362</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2954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112539</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椎葉村国民健康保険病院への補助費（運営費及び建設改良費分）が増額となったことが主な増の要因である。今後も経常支出に係る補助費等の成果を検証しながらメリハリのある事業を実施していきたい。</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49276</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67564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4782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67564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3893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67564</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年度に借入を行った市町村振興資金の償還が平成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完了したことで分子は減となったが、分母の経常一般財源等の減額がポイント増の主な要因である。今度は、新たな元金償還が開始されることでポイントが増加することが見込まれるので、将来にわたって健全な財政運営が持続できるよう、地方債発行の適正化に努めていき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104139</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3439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xdr:rowOff>
    </xdr:from>
    <xdr:to>
      <xdr:col>19</xdr:col>
      <xdr:colOff>187325</xdr:colOff>
      <xdr:row>78</xdr:row>
      <xdr:rowOff>66039</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33743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157480</xdr:rowOff>
    </xdr:from>
    <xdr:to>
      <xdr:col>15</xdr:col>
      <xdr:colOff>98425</xdr:colOff>
      <xdr:row>78</xdr:row>
      <xdr:rowOff>1270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157480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1320800" y="13298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106680</xdr:rowOff>
    </xdr:from>
    <xdr:to>
      <xdr:col>11</xdr:col>
      <xdr:colOff>60325</xdr:colOff>
      <xdr:row>78</xdr:row>
      <xdr:rowOff>36830</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21607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ポイント増となったが、依然類似団体の平均値を下回っている状況である。普通交付税等の収入の変動に大きく左右されることなく、全体的な経常経費の抑制に努め、健全な財政運営を持続していきたい。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15966</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302003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48623</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4782800" y="130200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48623</xdr:rowOff>
    </xdr:from>
    <xdr:to>
      <xdr:col>73</xdr:col>
      <xdr:colOff>180975</xdr:colOff>
      <xdr:row>76</xdr:row>
      <xdr:rowOff>127000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30788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127000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2951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136616</xdr:rowOff>
    </xdr:from>
    <xdr:to>
      <xdr:col>82</xdr:col>
      <xdr:colOff>158750</xdr:colOff>
      <xdr:row>76</xdr:row>
      <xdr:rowOff>66765</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153143</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284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169273</xdr:rowOff>
    </xdr:from>
    <xdr:to>
      <xdr:col>74</xdr:col>
      <xdr:colOff>31750</xdr:colOff>
      <xdr:row>76</xdr:row>
      <xdr:rowOff>99423</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109600</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159675</xdr:rowOff>
    </xdr:from>
    <xdr:to>
      <xdr:col>29</xdr:col>
      <xdr:colOff>127000</xdr:colOff>
      <xdr:row>17</xdr:row>
      <xdr:rowOff>31218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2950500"/>
          <a:ext cx="6477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31218</xdr:rowOff>
    </xdr:from>
    <xdr:to>
      <xdr:col>26</xdr:col>
      <xdr:colOff>50800</xdr:colOff>
      <xdr:row>17</xdr:row>
      <xdr:rowOff>43651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2993493"/>
          <a:ext cx="698500" cy="1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26422</xdr:rowOff>
    </xdr:from>
    <xdr:to>
      <xdr:col>22</xdr:col>
      <xdr:colOff>114300</xdr:colOff>
      <xdr:row>17</xdr:row>
      <xdr:rowOff>43651</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3606800" y="2988697"/>
          <a:ext cx="698500" cy="17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26422</xdr:rowOff>
    </xdr:from>
    <xdr:to>
      <xdr:col>18</xdr:col>
      <xdr:colOff>177800</xdr:colOff>
      <xdr:row>17</xdr:row>
      <xdr:rowOff>69776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2988697"/>
          <a:ext cx="698500" cy="4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108875</xdr:rowOff>
    </xdr:from>
    <xdr:to>
      <xdr:col>29</xdr:col>
      <xdr:colOff>177800</xdr:colOff>
      <xdr:row>17</xdr:row>
      <xdr:rowOff>39025</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289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125402</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27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151868</xdr:rowOff>
    </xdr:from>
    <xdr:to>
      <xdr:col>26</xdr:col>
      <xdr:colOff>101600</xdr:colOff>
      <xdr:row>17</xdr:row>
      <xdr:rowOff>82018</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294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92195</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2711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164301</xdr:rowOff>
    </xdr:from>
    <xdr:to>
      <xdr:col>22</xdr:col>
      <xdr:colOff>165100</xdr:colOff>
      <xdr:row>17</xdr:row>
      <xdr:rowOff>94451</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295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104628</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2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147072</xdr:rowOff>
    </xdr:from>
    <xdr:to>
      <xdr:col>19</xdr:col>
      <xdr:colOff>38100</xdr:colOff>
      <xdr:row>17</xdr:row>
      <xdr:rowOff>77222</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293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87399</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270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18976</xdr:rowOff>
    </xdr:from>
    <xdr:to>
      <xdr:col>15</xdr:col>
      <xdr:colOff>101600</xdr:colOff>
      <xdr:row>17</xdr:row>
      <xdr:rowOff>120576</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298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130753</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275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287162</xdr:rowOff>
    </xdr:from>
    <xdr:to>
      <xdr:col>29</xdr:col>
      <xdr:colOff>127000</xdr:colOff>
      <xdr:row>34</xdr:row>
      <xdr:rowOff>292973</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6554612"/>
          <a:ext cx="647700" cy="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292973</xdr:rowOff>
    </xdr:from>
    <xdr:to>
      <xdr:col>26</xdr:col>
      <xdr:colOff>50800</xdr:colOff>
      <xdr:row>34</xdr:row>
      <xdr:rowOff>326206</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6560423"/>
          <a:ext cx="698500" cy="3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326206</xdr:rowOff>
    </xdr:from>
    <xdr:to>
      <xdr:col>22</xdr:col>
      <xdr:colOff>114300</xdr:colOff>
      <xdr:row>34</xdr:row>
      <xdr:rowOff>339182</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3606800" y="6593656"/>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334756</xdr:rowOff>
    </xdr:from>
    <xdr:to>
      <xdr:col>18</xdr:col>
      <xdr:colOff>177800</xdr:colOff>
      <xdr:row>34</xdr:row>
      <xdr:rowOff>339182</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602206"/>
          <a:ext cx="698500" cy="4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236362</xdr:rowOff>
    </xdr:from>
    <xdr:to>
      <xdr:col>29</xdr:col>
      <xdr:colOff>177800</xdr:colOff>
      <xdr:row>34</xdr:row>
      <xdr:rowOff>337962</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50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81439</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3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242173</xdr:rowOff>
    </xdr:from>
    <xdr:to>
      <xdr:col>26</xdr:col>
      <xdr:colOff>101600</xdr:colOff>
      <xdr:row>35</xdr:row>
      <xdr:rowOff>873</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50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11050</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27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275406</xdr:rowOff>
    </xdr:from>
    <xdr:to>
      <xdr:col>22</xdr:col>
      <xdr:colOff>165100</xdr:colOff>
      <xdr:row>35</xdr:row>
      <xdr:rowOff>34106</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54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44283</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631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288382</xdr:rowOff>
    </xdr:from>
    <xdr:to>
      <xdr:col>19</xdr:col>
      <xdr:colOff>38100</xdr:colOff>
      <xdr:row>35</xdr:row>
      <xdr:rowOff>47082</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55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57259</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632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283956</xdr:rowOff>
    </xdr:from>
    <xdr:to>
      <xdr:col>15</xdr:col>
      <xdr:colOff>101600</xdr:colOff>
      <xdr:row>35</xdr:row>
      <xdr:rowOff>42656</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55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52833</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632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2,877
537.29
5,508,079
5,213,475
162,597
2,868,607
5,850,019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169413</xdr:rowOff>
    </xdr:from>
    <xdr:to>
      <xdr:col>24</xdr:col>
      <xdr:colOff>63500</xdr:colOff>
      <xdr:row>35</xdr:row>
      <xdr:rowOff>25085</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5998713"/>
          <a:ext cx="8382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25085</xdr:rowOff>
    </xdr:from>
    <xdr:to>
      <xdr:col>19</xdr:col>
      <xdr:colOff>177800</xdr:colOff>
      <xdr:row>35</xdr:row>
      <xdr:rowOff>25304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6025835"/>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7501</xdr:rowOff>
    </xdr:from>
    <xdr:to>
      <xdr:col>15</xdr:col>
      <xdr:colOff>50800</xdr:colOff>
      <xdr:row>35</xdr:row>
      <xdr:rowOff>25304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019300" y="6008251"/>
          <a:ext cx="8890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7501</xdr:rowOff>
    </xdr:from>
    <xdr:to>
      <xdr:col>10</xdr:col>
      <xdr:colOff>114300</xdr:colOff>
      <xdr:row>35</xdr:row>
      <xdr:rowOff>60527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008251"/>
          <a:ext cx="889000" cy="5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118613</xdr:rowOff>
    </xdr:from>
    <xdr:to>
      <xdr:col>24</xdr:col>
      <xdr:colOff>114300</xdr:colOff>
      <xdr:row>35</xdr:row>
      <xdr:rowOff>48763</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59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141490</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579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145735</xdr:rowOff>
    </xdr:from>
    <xdr:to>
      <xdr:col>20</xdr:col>
      <xdr:colOff>38100</xdr:colOff>
      <xdr:row>35</xdr:row>
      <xdr:rowOff>75885</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59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92412</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575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145954</xdr:rowOff>
    </xdr:from>
    <xdr:to>
      <xdr:col>15</xdr:col>
      <xdr:colOff>101600</xdr:colOff>
      <xdr:row>35</xdr:row>
      <xdr:rowOff>76104</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59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92631</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575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128151</xdr:rowOff>
    </xdr:from>
    <xdr:to>
      <xdr:col>10</xdr:col>
      <xdr:colOff>165100</xdr:colOff>
      <xdr:row>35</xdr:row>
      <xdr:rowOff>58301</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59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74828</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573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9727</xdr:rowOff>
    </xdr:from>
    <xdr:to>
      <xdr:col>6</xdr:col>
      <xdr:colOff>38100</xdr:colOff>
      <xdr:row>35</xdr:row>
      <xdr:rowOff>111327</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0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127854</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578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23237</xdr:rowOff>
    </xdr:from>
    <xdr:to>
      <xdr:col>24</xdr:col>
      <xdr:colOff>63500</xdr:colOff>
      <xdr:row>57</xdr:row>
      <xdr:rowOff>37437</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9795887"/>
          <a:ext cx="8382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37437</xdr:rowOff>
    </xdr:from>
    <xdr:to>
      <xdr:col>19</xdr:col>
      <xdr:colOff>177800</xdr:colOff>
      <xdr:row>57</xdr:row>
      <xdr:rowOff>51115</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810087"/>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51115</xdr:rowOff>
    </xdr:from>
    <xdr:to>
      <xdr:col>15</xdr:col>
      <xdr:colOff>50800</xdr:colOff>
      <xdr:row>57</xdr:row>
      <xdr:rowOff>76547</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9823765"/>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76547</xdr:rowOff>
    </xdr:from>
    <xdr:to>
      <xdr:col>10</xdr:col>
      <xdr:colOff>114300</xdr:colOff>
      <xdr:row>57</xdr:row>
      <xdr:rowOff>131145</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849197"/>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143887</xdr:rowOff>
    </xdr:from>
    <xdr:to>
      <xdr:col>24</xdr:col>
      <xdr:colOff>114300</xdr:colOff>
      <xdr:row>57</xdr:row>
      <xdr:rowOff>74037</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7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166764</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59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158087</xdr:rowOff>
    </xdr:from>
    <xdr:to>
      <xdr:col>20</xdr:col>
      <xdr:colOff>38100</xdr:colOff>
      <xdr:row>57</xdr:row>
      <xdr:rowOff>88237</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7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104764</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497795" y="953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315</xdr:rowOff>
    </xdr:from>
    <xdr:to>
      <xdr:col>15</xdr:col>
      <xdr:colOff>101600</xdr:colOff>
      <xdr:row>57</xdr:row>
      <xdr:rowOff>101915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7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118442</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08795" y="954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25747</xdr:rowOff>
    </xdr:from>
    <xdr:to>
      <xdr:col>10</xdr:col>
      <xdr:colOff>165100</xdr:colOff>
      <xdr:row>57</xdr:row>
      <xdr:rowOff>127347</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7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143874</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19795" y="957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80345</xdr:rowOff>
    </xdr:from>
    <xdr:to>
      <xdr:col>6</xdr:col>
      <xdr:colOff>38100</xdr:colOff>
      <xdr:row>58</xdr:row>
      <xdr:rowOff>10495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27022</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30795" y="962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47769</xdr:rowOff>
    </xdr:from>
    <xdr:to>
      <xdr:col>24</xdr:col>
      <xdr:colOff>63500</xdr:colOff>
      <xdr:row>77</xdr:row>
      <xdr:rowOff>97197</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3797300" y="13249419"/>
          <a:ext cx="8382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47769</xdr:rowOff>
    </xdr:from>
    <xdr:to>
      <xdr:col>19</xdr:col>
      <xdr:colOff>177800</xdr:colOff>
      <xdr:row>77</xdr:row>
      <xdr:rowOff>48329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324941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48329</xdr:rowOff>
    </xdr:from>
    <xdr:to>
      <xdr:col>15</xdr:col>
      <xdr:colOff>50800</xdr:colOff>
      <xdr:row>77</xdr:row>
      <xdr:rowOff>80208</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019300" y="13249979"/>
          <a:ext cx="889000" cy="3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70062</xdr:rowOff>
    </xdr:from>
    <xdr:to>
      <xdr:col>10</xdr:col>
      <xdr:colOff>114300</xdr:colOff>
      <xdr:row>77</xdr:row>
      <xdr:rowOff>80208</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1130300" y="13271712"/>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46397</xdr:rowOff>
    </xdr:from>
    <xdr:to>
      <xdr:col>24</xdr:col>
      <xdr:colOff>114300</xdr:colOff>
      <xdr:row>77</xdr:row>
      <xdr:rowOff>147997</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2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132774</xdr:rowOff>
    </xdr:from>
    <xdr:ext cx="534377"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16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168419</xdr:rowOff>
    </xdr:from>
    <xdr:to>
      <xdr:col>20</xdr:col>
      <xdr:colOff>38100</xdr:colOff>
      <xdr:row>77</xdr:row>
      <xdr:rowOff>98569</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1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115096</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30111" y="129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168979</xdr:rowOff>
    </xdr:from>
    <xdr:to>
      <xdr:col>15</xdr:col>
      <xdr:colOff>101600</xdr:colOff>
      <xdr:row>77</xdr:row>
      <xdr:rowOff>99129</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1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115656</xdr:rowOff>
    </xdr:from>
    <xdr:ext cx="534377"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41111" y="129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29408</xdr:rowOff>
    </xdr:from>
    <xdr:to>
      <xdr:col>10</xdr:col>
      <xdr:colOff>165100</xdr:colOff>
      <xdr:row>77</xdr:row>
      <xdr:rowOff>131008</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2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122135</xdr:rowOff>
    </xdr:from>
    <xdr:ext cx="534377"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52111" y="1332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19262</xdr:rowOff>
    </xdr:from>
    <xdr:to>
      <xdr:col>6</xdr:col>
      <xdr:colOff>38100</xdr:colOff>
      <xdr:row>77</xdr:row>
      <xdr:rowOff>120862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2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111989</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63111" y="133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148501</xdr:rowOff>
    </xdr:from>
    <xdr:to>
      <xdr:col>24</xdr:col>
      <xdr:colOff>63500</xdr:colOff>
      <xdr:row>95</xdr:row>
      <xdr:rowOff>160550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436251"/>
          <a:ext cx="8382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160550</xdr:rowOff>
    </xdr:from>
    <xdr:to>
      <xdr:col>19</xdr:col>
      <xdr:colOff>177800</xdr:colOff>
      <xdr:row>96</xdr:row>
      <xdr:rowOff>63157</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908300" y="16448300"/>
          <a:ext cx="889000" cy="7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63157</xdr:rowOff>
    </xdr:from>
    <xdr:to>
      <xdr:col>15</xdr:col>
      <xdr:colOff>50800</xdr:colOff>
      <xdr:row>96</xdr:row>
      <xdr:rowOff>66691</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522357"/>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66691</xdr:rowOff>
    </xdr:from>
    <xdr:to>
      <xdr:col>10</xdr:col>
      <xdr:colOff>114300</xdr:colOff>
      <xdr:row>96</xdr:row>
      <xdr:rowOff>165836</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525891"/>
          <a:ext cx="889000" cy="9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97701</xdr:rowOff>
    </xdr:from>
    <xdr:to>
      <xdr:col>24</xdr:col>
      <xdr:colOff>114300</xdr:colOff>
      <xdr:row>96</xdr:row>
      <xdr:rowOff>27851</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3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120578</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2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109750</xdr:rowOff>
    </xdr:from>
    <xdr:to>
      <xdr:col>20</xdr:col>
      <xdr:colOff>38100</xdr:colOff>
      <xdr:row>96</xdr:row>
      <xdr:rowOff>39900</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3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56427</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1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12357</xdr:rowOff>
    </xdr:from>
    <xdr:to>
      <xdr:col>15</xdr:col>
      <xdr:colOff>101600</xdr:colOff>
      <xdr:row>96</xdr:row>
      <xdr:rowOff>113957</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105084</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5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15891</xdr:rowOff>
    </xdr:from>
    <xdr:to>
      <xdr:col>10</xdr:col>
      <xdr:colOff>165100</xdr:colOff>
      <xdr:row>96</xdr:row>
      <xdr:rowOff>117491</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4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108618</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5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115036</xdr:rowOff>
    </xdr:from>
    <xdr:to>
      <xdr:col>6</xdr:col>
      <xdr:colOff>38100</xdr:colOff>
      <xdr:row>97</xdr:row>
      <xdr:rowOff>45186</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36313</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99685</xdr:rowOff>
    </xdr:from>
    <xdr:to>
      <xdr:col>55</xdr:col>
      <xdr:colOff>0</xdr:colOff>
      <xdr:row>37</xdr:row>
      <xdr:rowOff>114605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443335"/>
          <a:ext cx="8382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91028</xdr:rowOff>
    </xdr:from>
    <xdr:to>
      <xdr:col>50</xdr:col>
      <xdr:colOff>114300</xdr:colOff>
      <xdr:row>37</xdr:row>
      <xdr:rowOff>114605</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8750300" y="6434678"/>
          <a:ext cx="889000" cy="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91028</xdr:rowOff>
    </xdr:from>
    <xdr:to>
      <xdr:col>45</xdr:col>
      <xdr:colOff>177800</xdr:colOff>
      <xdr:row>37</xdr:row>
      <xdr:rowOff>123102</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7861300" y="6434678"/>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123102</xdr:rowOff>
    </xdr:from>
    <xdr:to>
      <xdr:col>41</xdr:col>
      <xdr:colOff>50800</xdr:colOff>
      <xdr:row>37</xdr:row>
      <xdr:rowOff>158656</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6466752"/>
          <a:ext cx="889000" cy="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48885</xdr:rowOff>
    </xdr:from>
    <xdr:to>
      <xdr:col>55</xdr:col>
      <xdr:colOff>50800</xdr:colOff>
      <xdr:row>37</xdr:row>
      <xdr:rowOff>150485</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3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71762</xdr:rowOff>
    </xdr:from>
    <xdr:ext cx="599010"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2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63805</xdr:rowOff>
    </xdr:from>
    <xdr:to>
      <xdr:col>50</xdr:col>
      <xdr:colOff>165100</xdr:colOff>
      <xdr:row>37</xdr:row>
      <xdr:rowOff>165405</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4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10482</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39795" y="618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40228</xdr:rowOff>
    </xdr:from>
    <xdr:to>
      <xdr:col>46</xdr:col>
      <xdr:colOff>38100</xdr:colOff>
      <xdr:row>37</xdr:row>
      <xdr:rowOff>141828</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3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158355</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50795" y="615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72302</xdr:rowOff>
    </xdr:from>
    <xdr:to>
      <xdr:col>41</xdr:col>
      <xdr:colOff>101600</xdr:colOff>
      <xdr:row>38</xdr:row>
      <xdr:rowOff>2453</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4159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18979</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61795" y="61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107856</xdr:rowOff>
    </xdr:from>
    <xdr:to>
      <xdr:col>36</xdr:col>
      <xdr:colOff>165100</xdr:colOff>
      <xdr:row>38</xdr:row>
      <xdr:rowOff>38005</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451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54533</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672795" y="62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14465</xdr:rowOff>
    </xdr:from>
    <xdr:to>
      <xdr:col>55</xdr:col>
      <xdr:colOff>0</xdr:colOff>
      <xdr:row>57</xdr:row>
      <xdr:rowOff>95676</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9787115"/>
          <a:ext cx="838200" cy="8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14465</xdr:rowOff>
    </xdr:from>
    <xdr:to>
      <xdr:col>50</xdr:col>
      <xdr:colOff>114300</xdr:colOff>
      <xdr:row>57</xdr:row>
      <xdr:rowOff>34847</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9787115"/>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19445</xdr:rowOff>
    </xdr:from>
    <xdr:to>
      <xdr:col>45</xdr:col>
      <xdr:colOff>177800</xdr:colOff>
      <xdr:row>57</xdr:row>
      <xdr:rowOff>34847</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7861300" y="9792095"/>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7813</xdr:rowOff>
    </xdr:from>
    <xdr:to>
      <xdr:col>41</xdr:col>
      <xdr:colOff>50800</xdr:colOff>
      <xdr:row>57</xdr:row>
      <xdr:rowOff>19445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6972300" y="9780463"/>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44876</xdr:rowOff>
    </xdr:from>
    <xdr:to>
      <xdr:col>55</xdr:col>
      <xdr:colOff>50800</xdr:colOff>
      <xdr:row>57</xdr:row>
      <xdr:rowOff>146476</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8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67753</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66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135115</xdr:rowOff>
    </xdr:from>
    <xdr:to>
      <xdr:col>50</xdr:col>
      <xdr:colOff>165100</xdr:colOff>
      <xdr:row>57</xdr:row>
      <xdr:rowOff>65265</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7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81792</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951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155497</xdr:rowOff>
    </xdr:from>
    <xdr:to>
      <xdr:col>46</xdr:col>
      <xdr:colOff>38100</xdr:colOff>
      <xdr:row>57</xdr:row>
      <xdr:rowOff>85647</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7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102174</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50795" y="953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140095</xdr:rowOff>
    </xdr:from>
    <xdr:to>
      <xdr:col>41</xdr:col>
      <xdr:colOff>101600</xdr:colOff>
      <xdr:row>57</xdr:row>
      <xdr:rowOff>70245</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7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86772</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951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128463</xdr:rowOff>
    </xdr:from>
    <xdr:to>
      <xdr:col>36</xdr:col>
      <xdr:colOff>165100</xdr:colOff>
      <xdr:row>57</xdr:row>
      <xdr:rowOff>58613</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7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75140</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672795" y="950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37263</xdr:rowOff>
    </xdr:from>
    <xdr:to>
      <xdr:col>55</xdr:col>
      <xdr:colOff>0</xdr:colOff>
      <xdr:row>78</xdr:row>
      <xdr:rowOff>108251</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9639300" y="13067463"/>
          <a:ext cx="838200" cy="4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37263</xdr:rowOff>
    </xdr:from>
    <xdr:to>
      <xdr:col>50</xdr:col>
      <xdr:colOff>114300</xdr:colOff>
      <xdr:row>76</xdr:row>
      <xdr:rowOff>164038</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8750300" y="13067463"/>
          <a:ext cx="889000" cy="1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164038</xdr:rowOff>
    </xdr:from>
    <xdr:to>
      <xdr:col>45</xdr:col>
      <xdr:colOff>177800</xdr:colOff>
      <xdr:row>78</xdr:row>
      <xdr:rowOff>13739</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7861300" y="13194238"/>
          <a:ext cx="889000" cy="19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57451</xdr:rowOff>
    </xdr:from>
    <xdr:to>
      <xdr:col>55</xdr:col>
      <xdr:colOff>50800</xdr:colOff>
      <xdr:row>78</xdr:row>
      <xdr:rowOff>159051</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4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80328</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2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157913</xdr:rowOff>
    </xdr:from>
    <xdr:to>
      <xdr:col>50</xdr:col>
      <xdr:colOff>165100</xdr:colOff>
      <xdr:row>76</xdr:row>
      <xdr:rowOff>88063</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0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104590</xdr:rowOff>
    </xdr:from>
    <xdr:ext cx="59901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39795" y="1279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113238</xdr:rowOff>
    </xdr:from>
    <xdr:to>
      <xdr:col>46</xdr:col>
      <xdr:colOff>38100</xdr:colOff>
      <xdr:row>77</xdr:row>
      <xdr:rowOff>43388</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1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59915</xdr:rowOff>
    </xdr:from>
    <xdr:ext cx="59901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450795" y="1291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134389</xdr:rowOff>
    </xdr:from>
    <xdr:to>
      <xdr:col>41</xdr:col>
      <xdr:colOff>101600</xdr:colOff>
      <xdr:row>78</xdr:row>
      <xdr:rowOff>64539</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3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55666</xdr:rowOff>
    </xdr:from>
    <xdr:ext cx="59901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561795" y="1342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22710</xdr:rowOff>
    </xdr:from>
    <xdr:to>
      <xdr:col>55</xdr:col>
      <xdr:colOff>0</xdr:colOff>
      <xdr:row>97</xdr:row>
      <xdr:rowOff>54794</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9639300" y="16653360"/>
          <a:ext cx="838200" cy="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54794</xdr:rowOff>
    </xdr:from>
    <xdr:to>
      <xdr:col>50</xdr:col>
      <xdr:colOff>114300</xdr:colOff>
      <xdr:row>97</xdr:row>
      <xdr:rowOff>65683</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8750300" y="16685444"/>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118517</xdr:rowOff>
    </xdr:from>
    <xdr:to>
      <xdr:col>45</xdr:col>
      <xdr:colOff>177800</xdr:colOff>
      <xdr:row>97</xdr:row>
      <xdr:rowOff>65683</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7861300" y="16577717"/>
          <a:ext cx="889000" cy="1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143360</xdr:rowOff>
    </xdr:from>
    <xdr:to>
      <xdr:col>55</xdr:col>
      <xdr:colOff>50800</xdr:colOff>
      <xdr:row>97</xdr:row>
      <xdr:rowOff>73510</xdr:rowOff>
    </xdr:to>
    <xdr:sp macro="" textlink="">
      <xdr:nvSpPr>
        <xdr:cNvPr id="468" name="楕円 467">
          <a:extLst>
            <a:ext uri="{FF2B5EF4-FFF2-40B4-BE49-F238E27FC236}">
              <a16:creationId xmlns="" xmlns:a16="http://schemas.microsoft.com/office/drawing/2014/main" id="{00000000-0008-0000-0600-0000D4010000}"/>
            </a:ext>
          </a:extLst>
        </xdr:cNvPr>
        <xdr:cNvSpPr/>
      </xdr:nvSpPr>
      <xdr:spPr>
        <a:xfrm>
          <a:off x="10426700" y="1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166237</xdr:rowOff>
    </xdr:from>
    <xdr:ext cx="599010" cy="259045"/>
    <xdr:sp macro="" textlink="">
      <xdr:nvSpPr>
        <xdr:cNvPr id="469" name="普通建設事業費 （ うち更新整備　）該当値テキスト">
          <a:extLst>
            <a:ext uri="{FF2B5EF4-FFF2-40B4-BE49-F238E27FC236}">
              <a16:creationId xmlns="" xmlns:a16="http://schemas.microsoft.com/office/drawing/2014/main" id="{00000000-0008-0000-0600-0000D5010000}"/>
            </a:ext>
          </a:extLst>
        </xdr:cNvPr>
        <xdr:cNvSpPr txBox="1"/>
      </xdr:nvSpPr>
      <xdr:spPr>
        <a:xfrm>
          <a:off x="10528300" y="1645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3994</xdr:rowOff>
    </xdr:from>
    <xdr:to>
      <xdr:col>50</xdr:col>
      <xdr:colOff>165100</xdr:colOff>
      <xdr:row>97</xdr:row>
      <xdr:rowOff>105594</xdr:rowOff>
    </xdr:to>
    <xdr:sp macro="" textlink="">
      <xdr:nvSpPr>
        <xdr:cNvPr id="470" name="楕円 469">
          <a:extLst>
            <a:ext uri="{FF2B5EF4-FFF2-40B4-BE49-F238E27FC236}">
              <a16:creationId xmlns="" xmlns:a16="http://schemas.microsoft.com/office/drawing/2014/main" id="{00000000-0008-0000-0600-0000D6010000}"/>
            </a:ext>
          </a:extLst>
        </xdr:cNvPr>
        <xdr:cNvSpPr/>
      </xdr:nvSpPr>
      <xdr:spPr>
        <a:xfrm>
          <a:off x="9588500" y="166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122121</xdr:rowOff>
    </xdr:from>
    <xdr:ext cx="59901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39795" y="1640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14883</xdr:rowOff>
    </xdr:from>
    <xdr:to>
      <xdr:col>46</xdr:col>
      <xdr:colOff>38100</xdr:colOff>
      <xdr:row>97</xdr:row>
      <xdr:rowOff>116483</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8699500" y="1664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133010</xdr:rowOff>
    </xdr:from>
    <xdr:ext cx="59901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450795" y="1642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67717</xdr:rowOff>
    </xdr:from>
    <xdr:to>
      <xdr:col>41</xdr:col>
      <xdr:colOff>101600</xdr:colOff>
      <xdr:row>96</xdr:row>
      <xdr:rowOff>169317</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7810500" y="165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14394</xdr:rowOff>
    </xdr:from>
    <xdr:ext cx="59901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61795" y="1630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148825</xdr:rowOff>
    </xdr:from>
    <xdr:to>
      <xdr:col>85</xdr:col>
      <xdr:colOff>127000</xdr:colOff>
      <xdr:row>37</xdr:row>
      <xdr:rowOff>94464</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5481300" y="6149575"/>
          <a:ext cx="838200" cy="28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148825</xdr:rowOff>
    </xdr:from>
    <xdr:to>
      <xdr:col>81</xdr:col>
      <xdr:colOff>50800</xdr:colOff>
      <xdr:row>37</xdr:row>
      <xdr:rowOff>34190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flipV="1">
          <a:off x="14592300" y="6149575"/>
          <a:ext cx="889000" cy="2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34190</xdr:rowOff>
    </xdr:from>
    <xdr:to>
      <xdr:col>76</xdr:col>
      <xdr:colOff>114300</xdr:colOff>
      <xdr:row>37</xdr:row>
      <xdr:rowOff>165593</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3703300" y="6377840"/>
          <a:ext cx="889000" cy="1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165593</xdr:rowOff>
    </xdr:from>
    <xdr:to>
      <xdr:col>71</xdr:col>
      <xdr:colOff>177800</xdr:colOff>
      <xdr:row>38</xdr:row>
      <xdr:rowOff>103597</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2814300" y="6509243"/>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43664</xdr:rowOff>
    </xdr:from>
    <xdr:to>
      <xdr:col>85</xdr:col>
      <xdr:colOff>177800</xdr:colOff>
      <xdr:row>37</xdr:row>
      <xdr:rowOff>145264</xdr:rowOff>
    </xdr:to>
    <xdr:sp macro="" textlink="">
      <xdr:nvSpPr>
        <xdr:cNvPr id="523" name="楕円 522">
          <a:extLst>
            <a:ext uri="{FF2B5EF4-FFF2-40B4-BE49-F238E27FC236}">
              <a16:creationId xmlns="" xmlns:a16="http://schemas.microsoft.com/office/drawing/2014/main" id="{00000000-0008-0000-0600-00000B020000}"/>
            </a:ext>
          </a:extLst>
        </xdr:cNvPr>
        <xdr:cNvSpPr/>
      </xdr:nvSpPr>
      <xdr:spPr>
        <a:xfrm>
          <a:off x="16268700" y="63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66541</xdr:rowOff>
    </xdr:from>
    <xdr:ext cx="534377" cy="259045"/>
    <xdr:sp macro="" textlink="">
      <xdr:nvSpPr>
        <xdr:cNvPr id="524" name="災害復旧事業費該当値テキスト">
          <a:extLst>
            <a:ext uri="{FF2B5EF4-FFF2-40B4-BE49-F238E27FC236}">
              <a16:creationId xmlns="" xmlns:a16="http://schemas.microsoft.com/office/drawing/2014/main" id="{00000000-0008-0000-0600-00000C020000}"/>
            </a:ext>
          </a:extLst>
        </xdr:cNvPr>
        <xdr:cNvSpPr txBox="1"/>
      </xdr:nvSpPr>
      <xdr:spPr>
        <a:xfrm>
          <a:off x="16370300" y="62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98025</xdr:rowOff>
    </xdr:from>
    <xdr:to>
      <xdr:col>81</xdr:col>
      <xdr:colOff>101600</xdr:colOff>
      <xdr:row>36</xdr:row>
      <xdr:rowOff>28175</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5430500" y="60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44702</xdr:rowOff>
    </xdr:from>
    <xdr:ext cx="59901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181795" y="58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154840</xdr:rowOff>
    </xdr:from>
    <xdr:to>
      <xdr:col>76</xdr:col>
      <xdr:colOff>165100</xdr:colOff>
      <xdr:row>37</xdr:row>
      <xdr:rowOff>84990</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4541500" y="63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101517</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25111" y="61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114793</xdr:rowOff>
    </xdr:from>
    <xdr:to>
      <xdr:col>72</xdr:col>
      <xdr:colOff>38100</xdr:colOff>
      <xdr:row>38</xdr:row>
      <xdr:rowOff>44943</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3652500" y="645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61470</xdr:rowOff>
    </xdr:from>
    <xdr:ext cx="534377"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436111" y="623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52797</xdr:rowOff>
    </xdr:from>
    <xdr:to>
      <xdr:col>67</xdr:col>
      <xdr:colOff>101600</xdr:colOff>
      <xdr:row>38</xdr:row>
      <xdr:rowOff>154397</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2763500" y="65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170923</xdr:rowOff>
    </xdr:from>
    <xdr:ext cx="534377"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547111" y="63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61359</xdr:rowOff>
    </xdr:from>
    <xdr:to>
      <xdr:col>85</xdr:col>
      <xdr:colOff>127000</xdr:colOff>
      <xdr:row>76</xdr:row>
      <xdr:rowOff>71541</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5481300" y="13091559"/>
          <a:ext cx="8382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71541</xdr:rowOff>
    </xdr:from>
    <xdr:to>
      <xdr:col>81</xdr:col>
      <xdr:colOff>50800</xdr:colOff>
      <xdr:row>76</xdr:row>
      <xdr:rowOff>114971</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4592300" y="13101741"/>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114971</xdr:rowOff>
    </xdr:from>
    <xdr:to>
      <xdr:col>76</xdr:col>
      <xdr:colOff>114300</xdr:colOff>
      <xdr:row>76</xdr:row>
      <xdr:rowOff>142706</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3703300" y="13145171"/>
          <a:ext cx="889000" cy="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142706</xdr:rowOff>
    </xdr:from>
    <xdr:to>
      <xdr:col>71</xdr:col>
      <xdr:colOff>177800</xdr:colOff>
      <xdr:row>76</xdr:row>
      <xdr:rowOff>155125</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2814300" y="13172906"/>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10559</xdr:rowOff>
    </xdr:from>
    <xdr:to>
      <xdr:col>85</xdr:col>
      <xdr:colOff>177800</xdr:colOff>
      <xdr:row>76</xdr:row>
      <xdr:rowOff>112159</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6268700" y="130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33436</xdr:rowOff>
    </xdr:from>
    <xdr:ext cx="599010" cy="259045"/>
    <xdr:sp macro="" textlink="">
      <xdr:nvSpPr>
        <xdr:cNvPr id="636" name="公債費該当値テキスト">
          <a:extLst>
            <a:ext uri="{FF2B5EF4-FFF2-40B4-BE49-F238E27FC236}">
              <a16:creationId xmlns="" xmlns:a16="http://schemas.microsoft.com/office/drawing/2014/main" id="{00000000-0008-0000-0600-00007C020000}"/>
            </a:ext>
          </a:extLst>
        </xdr:cNvPr>
        <xdr:cNvSpPr txBox="1"/>
      </xdr:nvSpPr>
      <xdr:spPr>
        <a:xfrm>
          <a:off x="16370300" y="1289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20741</xdr:rowOff>
    </xdr:from>
    <xdr:to>
      <xdr:col>81</xdr:col>
      <xdr:colOff>101600</xdr:colOff>
      <xdr:row>76</xdr:row>
      <xdr:rowOff>122341</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5430500" y="130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138868</xdr:rowOff>
    </xdr:from>
    <xdr:ext cx="59901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181795" y="128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64171</xdr:rowOff>
    </xdr:from>
    <xdr:to>
      <xdr:col>76</xdr:col>
      <xdr:colOff>165100</xdr:colOff>
      <xdr:row>76</xdr:row>
      <xdr:rowOff>165771</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4541500" y="130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10848</xdr:rowOff>
    </xdr:from>
    <xdr:ext cx="59901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292795" y="1286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91906</xdr:rowOff>
    </xdr:from>
    <xdr:to>
      <xdr:col>72</xdr:col>
      <xdr:colOff>38100</xdr:colOff>
      <xdr:row>77</xdr:row>
      <xdr:rowOff>22056</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3652500" y="131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38583</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03795" y="128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104325</xdr:rowOff>
    </xdr:from>
    <xdr:to>
      <xdr:col>67</xdr:col>
      <xdr:colOff>101600</xdr:colOff>
      <xdr:row>77</xdr:row>
      <xdr:rowOff>34475</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2763500" y="131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51002</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14795" y="1290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64515</xdr:rowOff>
    </xdr:from>
    <xdr:to>
      <xdr:col>85</xdr:col>
      <xdr:colOff>127000</xdr:colOff>
      <xdr:row>98</xdr:row>
      <xdr:rowOff>101781</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5481300" y="16866615"/>
          <a:ext cx="838200" cy="3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64515</xdr:rowOff>
    </xdr:from>
    <xdr:to>
      <xdr:col>81</xdr:col>
      <xdr:colOff>50800</xdr:colOff>
      <xdr:row>98</xdr:row>
      <xdr:rowOff>116005</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4592300" y="16866615"/>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111554</xdr:rowOff>
    </xdr:from>
    <xdr:to>
      <xdr:col>76</xdr:col>
      <xdr:colOff>114300</xdr:colOff>
      <xdr:row>98</xdr:row>
      <xdr:rowOff>116005</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3703300" y="16913654"/>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117821</xdr:rowOff>
    </xdr:from>
    <xdr:to>
      <xdr:col>71</xdr:col>
      <xdr:colOff>177800</xdr:colOff>
      <xdr:row>98</xdr:row>
      <xdr:rowOff>111554</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2814300" y="16748471"/>
          <a:ext cx="889000" cy="1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50981</xdr:rowOff>
    </xdr:from>
    <xdr:to>
      <xdr:col>85</xdr:col>
      <xdr:colOff>177800</xdr:colOff>
      <xdr:row>98</xdr:row>
      <xdr:rowOff>152581</xdr:rowOff>
    </xdr:to>
    <xdr:sp macro="" textlink="">
      <xdr:nvSpPr>
        <xdr:cNvPr id="690" name="楕円 689">
          <a:extLst>
            <a:ext uri="{FF2B5EF4-FFF2-40B4-BE49-F238E27FC236}">
              <a16:creationId xmlns="" xmlns:a16="http://schemas.microsoft.com/office/drawing/2014/main" id="{00000000-0008-0000-0600-0000B2020000}"/>
            </a:ext>
          </a:extLst>
        </xdr:cNvPr>
        <xdr:cNvSpPr/>
      </xdr:nvSpPr>
      <xdr:spPr>
        <a:xfrm>
          <a:off x="16268700" y="168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a:extLst>
            <a:ext uri="{FF2B5EF4-FFF2-40B4-BE49-F238E27FC236}">
              <a16:creationId xmlns="" xmlns:a16="http://schemas.microsoft.com/office/drawing/2014/main" id="{00000000-0008-0000-0600-0000B3020000}"/>
            </a:ext>
          </a:extLst>
        </xdr:cNvPr>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13715</xdr:rowOff>
    </xdr:from>
    <xdr:to>
      <xdr:col>81</xdr:col>
      <xdr:colOff>101600</xdr:colOff>
      <xdr:row>98</xdr:row>
      <xdr:rowOff>115315</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5430500" y="168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131842</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14111" y="1659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65205</xdr:rowOff>
    </xdr:from>
    <xdr:to>
      <xdr:col>76</xdr:col>
      <xdr:colOff>165100</xdr:colOff>
      <xdr:row>98</xdr:row>
      <xdr:rowOff>166805</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4541500" y="168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157932</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9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60754</xdr:rowOff>
    </xdr:from>
    <xdr:to>
      <xdr:col>72</xdr:col>
      <xdr:colOff>38100</xdr:colOff>
      <xdr:row>98</xdr:row>
      <xdr:rowOff>162354</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3652500" y="168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153481</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36111" y="16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67021</xdr:rowOff>
    </xdr:from>
    <xdr:to>
      <xdr:col>67</xdr:col>
      <xdr:colOff>101600</xdr:colOff>
      <xdr:row>97</xdr:row>
      <xdr:rowOff>168621</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2763500" y="1669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13698</xdr:rowOff>
    </xdr:from>
    <xdr:ext cx="59901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14795" y="164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18405</xdr:rowOff>
    </xdr:from>
    <xdr:to>
      <xdr:col>116</xdr:col>
      <xdr:colOff>63500</xdr:colOff>
      <xdr:row>38</xdr:row>
      <xdr:rowOff>26291</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flipV="1">
          <a:off x="21323300" y="6533505"/>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a:extLst>
            <a:ext uri="{FF2B5EF4-FFF2-40B4-BE49-F238E27FC236}">
              <a16:creationId xmlns="" xmlns:a16="http://schemas.microsoft.com/office/drawing/2014/main" id="{00000000-0008-0000-0600-0000D7020000}"/>
            </a:ext>
          </a:extLst>
        </xdr:cNvPr>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26291</xdr:rowOff>
    </xdr:from>
    <xdr:to>
      <xdr:col>111</xdr:col>
      <xdr:colOff>177800</xdr:colOff>
      <xdr:row>38</xdr:row>
      <xdr:rowOff>33424</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flipV="1">
          <a:off x="20434300" y="654139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33424</xdr:rowOff>
    </xdr:from>
    <xdr:to>
      <xdr:col>107</xdr:col>
      <xdr:colOff>50800</xdr:colOff>
      <xdr:row>38</xdr:row>
      <xdr:rowOff>40076</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flipV="1">
          <a:off x="19545300" y="6548524"/>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67622</xdr:rowOff>
    </xdr:from>
    <xdr:to>
      <xdr:col>102</xdr:col>
      <xdr:colOff>114300</xdr:colOff>
      <xdr:row>38</xdr:row>
      <xdr:rowOff>40076</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8656300" y="6239822"/>
          <a:ext cx="889000" cy="3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100840</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8421428"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139055</xdr:rowOff>
    </xdr:from>
    <xdr:to>
      <xdr:col>116</xdr:col>
      <xdr:colOff>114300</xdr:colOff>
      <xdr:row>38</xdr:row>
      <xdr:rowOff>69205</xdr:rowOff>
    </xdr:to>
    <xdr:sp macro="" textlink="">
      <xdr:nvSpPr>
        <xdr:cNvPr id="745" name="楕円 744">
          <a:extLst>
            <a:ext uri="{FF2B5EF4-FFF2-40B4-BE49-F238E27FC236}">
              <a16:creationId xmlns="" xmlns:a16="http://schemas.microsoft.com/office/drawing/2014/main" id="{00000000-0008-0000-0600-0000E9020000}"/>
            </a:ext>
          </a:extLst>
        </xdr:cNvPr>
        <xdr:cNvSpPr/>
      </xdr:nvSpPr>
      <xdr:spPr>
        <a:xfrm>
          <a:off x="22110700" y="64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98432</xdr:rowOff>
    </xdr:from>
    <xdr:ext cx="469744" cy="259045"/>
    <xdr:sp macro="" textlink="">
      <xdr:nvSpPr>
        <xdr:cNvPr id="746" name="投資及び出資金該当値テキスト">
          <a:extLst>
            <a:ext uri="{FF2B5EF4-FFF2-40B4-BE49-F238E27FC236}">
              <a16:creationId xmlns="" xmlns:a16="http://schemas.microsoft.com/office/drawing/2014/main" id="{00000000-0008-0000-0600-0000EA020000}"/>
            </a:ext>
          </a:extLst>
        </xdr:cNvPr>
        <xdr:cNvSpPr txBox="1"/>
      </xdr:nvSpPr>
      <xdr:spPr>
        <a:xfrm>
          <a:off x="22212300" y="62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146941</xdr:rowOff>
    </xdr:from>
    <xdr:to>
      <xdr:col>112</xdr:col>
      <xdr:colOff>38100</xdr:colOff>
      <xdr:row>38</xdr:row>
      <xdr:rowOff>77091</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1272500" y="64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93618</xdr:rowOff>
    </xdr:from>
    <xdr:ext cx="469744"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088428" y="626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154074</xdr:rowOff>
    </xdr:from>
    <xdr:to>
      <xdr:col>107</xdr:col>
      <xdr:colOff>101600</xdr:colOff>
      <xdr:row>38</xdr:row>
      <xdr:rowOff>84224</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0383500" y="64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100751</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0199428" y="627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160726</xdr:rowOff>
    </xdr:from>
    <xdr:to>
      <xdr:col>102</xdr:col>
      <xdr:colOff>165100</xdr:colOff>
      <xdr:row>38</xdr:row>
      <xdr:rowOff>90876</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19494500" y="65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107403</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2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16822</xdr:rowOff>
    </xdr:from>
    <xdr:to>
      <xdr:col>98</xdr:col>
      <xdr:colOff>38100</xdr:colOff>
      <xdr:row>36</xdr:row>
      <xdr:rowOff>118422</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8605500" y="61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134949</xdr:rowOff>
    </xdr:from>
    <xdr:ext cx="534377"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389111" y="596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38194</xdr:rowOff>
    </xdr:from>
    <xdr:to>
      <xdr:col>116</xdr:col>
      <xdr:colOff>62864</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flipV="1">
          <a:off x="22159595" y="9296494"/>
          <a:ext cx="1269" cy="86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156321</xdr:rowOff>
    </xdr:from>
    <xdr:ext cx="599010" cy="259045"/>
    <xdr:sp macro="" textlink="">
      <xdr:nvSpPr>
        <xdr:cNvPr id="781" name="貸付金最大値テキスト">
          <a:extLst>
            <a:ext uri="{FF2B5EF4-FFF2-40B4-BE49-F238E27FC236}">
              <a16:creationId xmlns="" xmlns:a16="http://schemas.microsoft.com/office/drawing/2014/main" id="{00000000-0008-0000-0600-00000D030000}"/>
            </a:ext>
          </a:extLst>
        </xdr:cNvPr>
        <xdr:cNvSpPr txBox="1"/>
      </xdr:nvSpPr>
      <xdr:spPr>
        <a:xfrm>
          <a:off x="22212300" y="90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38194</xdr:rowOff>
    </xdr:from>
    <xdr:to>
      <xdr:col>116</xdr:col>
      <xdr:colOff>152400</xdr:colOff>
      <xdr:row>54</xdr:row>
      <xdr:rowOff>38194</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92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2555</xdr:rowOff>
    </xdr:from>
    <xdr:to>
      <xdr:col>116</xdr:col>
      <xdr:colOff>63500</xdr:colOff>
      <xdr:row>58</xdr:row>
      <xdr:rowOff>4148</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21323300" y="9946655"/>
          <a:ext cx="8382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78940</xdr:rowOff>
    </xdr:from>
    <xdr:ext cx="469744" cy="259045"/>
    <xdr:sp macro="" textlink="">
      <xdr:nvSpPr>
        <xdr:cNvPr id="784" name="貸付金平均値テキスト">
          <a:extLst>
            <a:ext uri="{FF2B5EF4-FFF2-40B4-BE49-F238E27FC236}">
              <a16:creationId xmlns="" xmlns:a16="http://schemas.microsoft.com/office/drawing/2014/main" id="{00000000-0008-0000-0600-000010030000}"/>
            </a:ext>
          </a:extLst>
        </xdr:cNvPr>
        <xdr:cNvSpPr txBox="1"/>
      </xdr:nvSpPr>
      <xdr:spPr>
        <a:xfrm>
          <a:off x="22212300" y="1002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100513</xdr:rowOff>
    </xdr:from>
    <xdr:to>
      <xdr:col>116</xdr:col>
      <xdr:colOff>114300</xdr:colOff>
      <xdr:row>59</xdr:row>
      <xdr:rowOff>30663</xdr:rowOff>
    </xdr:to>
    <xdr:sp macro="" textlink="">
      <xdr:nvSpPr>
        <xdr:cNvPr id="785" name="フローチャート: 判断 784">
          <a:extLst>
            <a:ext uri="{FF2B5EF4-FFF2-40B4-BE49-F238E27FC236}">
              <a16:creationId xmlns="" xmlns:a16="http://schemas.microsoft.com/office/drawing/2014/main" id="{00000000-0008-0000-0600-000011030000}"/>
            </a:ext>
          </a:extLst>
        </xdr:cNvPr>
        <xdr:cNvSpPr/>
      </xdr:nvSpPr>
      <xdr:spPr>
        <a:xfrm>
          <a:off x="22110700" y="1004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162644</xdr:rowOff>
    </xdr:from>
    <xdr:to>
      <xdr:col>111</xdr:col>
      <xdr:colOff>177800</xdr:colOff>
      <xdr:row>58</xdr:row>
      <xdr:rowOff>2555</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0434300" y="9935294"/>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100147</xdr:rowOff>
    </xdr:from>
    <xdr:to>
      <xdr:col>112</xdr:col>
      <xdr:colOff>38100</xdr:colOff>
      <xdr:row>59</xdr:row>
      <xdr:rowOff>30297</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1272500" y="1004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21424</xdr:rowOff>
    </xdr:from>
    <xdr:ext cx="469744"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1088428" y="101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87785</xdr:rowOff>
    </xdr:from>
    <xdr:to>
      <xdr:col>107</xdr:col>
      <xdr:colOff>50800</xdr:colOff>
      <xdr:row>57</xdr:row>
      <xdr:rowOff>162644</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9545300" y="8660285"/>
          <a:ext cx="889000" cy="127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95773</xdr:rowOff>
    </xdr:from>
    <xdr:to>
      <xdr:col>107</xdr:col>
      <xdr:colOff>101600</xdr:colOff>
      <xdr:row>59</xdr:row>
      <xdr:rowOff>25923</xdr:rowOff>
    </xdr:to>
    <xdr:sp macro="" textlink="">
      <xdr:nvSpPr>
        <xdr:cNvPr id="790" name="フローチャート: 判断 789">
          <a:extLst>
            <a:ext uri="{FF2B5EF4-FFF2-40B4-BE49-F238E27FC236}">
              <a16:creationId xmlns="" xmlns:a16="http://schemas.microsoft.com/office/drawing/2014/main" id="{00000000-0008-0000-0600-000016030000}"/>
            </a:ext>
          </a:extLst>
        </xdr:cNvPr>
        <xdr:cNvSpPr/>
      </xdr:nvSpPr>
      <xdr:spPr>
        <a:xfrm>
          <a:off x="20383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17050</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0199428" y="101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87785</xdr:rowOff>
    </xdr:from>
    <xdr:to>
      <xdr:col>102</xdr:col>
      <xdr:colOff>114300</xdr:colOff>
      <xdr:row>57</xdr:row>
      <xdr:rowOff>136629</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18656300" y="8660285"/>
          <a:ext cx="889000" cy="124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93678</xdr:rowOff>
    </xdr:from>
    <xdr:to>
      <xdr:col>102</xdr:col>
      <xdr:colOff>165100</xdr:colOff>
      <xdr:row>59</xdr:row>
      <xdr:rowOff>23828</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19494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14955</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9310428"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107775</xdr:rowOff>
    </xdr:from>
    <xdr:to>
      <xdr:col>98</xdr:col>
      <xdr:colOff>38100</xdr:colOff>
      <xdr:row>59</xdr:row>
      <xdr:rowOff>37925</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8605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29052</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8421428"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124798</xdr:rowOff>
    </xdr:from>
    <xdr:to>
      <xdr:col>116</xdr:col>
      <xdr:colOff>114300</xdr:colOff>
      <xdr:row>58</xdr:row>
      <xdr:rowOff>54948</xdr:rowOff>
    </xdr:to>
    <xdr:sp macro="" textlink="">
      <xdr:nvSpPr>
        <xdr:cNvPr id="802" name="楕円 801">
          <a:extLst>
            <a:ext uri="{FF2B5EF4-FFF2-40B4-BE49-F238E27FC236}">
              <a16:creationId xmlns="" xmlns:a16="http://schemas.microsoft.com/office/drawing/2014/main" id="{00000000-0008-0000-0600-000022030000}"/>
            </a:ext>
          </a:extLst>
        </xdr:cNvPr>
        <xdr:cNvSpPr/>
      </xdr:nvSpPr>
      <xdr:spPr>
        <a:xfrm>
          <a:off x="22110700" y="98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147675</xdr:rowOff>
    </xdr:from>
    <xdr:ext cx="534377" cy="259045"/>
    <xdr:sp macro="" textlink="">
      <xdr:nvSpPr>
        <xdr:cNvPr id="803" name="貸付金該当値テキスト">
          <a:extLst>
            <a:ext uri="{FF2B5EF4-FFF2-40B4-BE49-F238E27FC236}">
              <a16:creationId xmlns="" xmlns:a16="http://schemas.microsoft.com/office/drawing/2014/main" id="{00000000-0008-0000-0600-000023030000}"/>
            </a:ext>
          </a:extLst>
        </xdr:cNvPr>
        <xdr:cNvSpPr txBox="1"/>
      </xdr:nvSpPr>
      <xdr:spPr>
        <a:xfrm>
          <a:off x="22212300" y="97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123205</xdr:rowOff>
    </xdr:from>
    <xdr:to>
      <xdr:col>112</xdr:col>
      <xdr:colOff>38100</xdr:colOff>
      <xdr:row>58</xdr:row>
      <xdr:rowOff>53355</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1272500" y="98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69882</xdr:rowOff>
    </xdr:from>
    <xdr:ext cx="534377"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056111" y="967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111844</xdr:rowOff>
    </xdr:from>
    <xdr:to>
      <xdr:col>107</xdr:col>
      <xdr:colOff>101600</xdr:colOff>
      <xdr:row>58</xdr:row>
      <xdr:rowOff>41994</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0383500" y="98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58521</xdr:rowOff>
    </xdr:from>
    <xdr:ext cx="534377"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167111" y="96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36985</xdr:rowOff>
    </xdr:from>
    <xdr:to>
      <xdr:col>102</xdr:col>
      <xdr:colOff>165100</xdr:colOff>
      <xdr:row>50</xdr:row>
      <xdr:rowOff>138585</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19494500" y="86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155112</xdr:rowOff>
    </xdr:from>
    <xdr:ext cx="59901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245795" y="838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85829</xdr:rowOff>
    </xdr:from>
    <xdr:to>
      <xdr:col>98</xdr:col>
      <xdr:colOff>38100</xdr:colOff>
      <xdr:row>58</xdr:row>
      <xdr:rowOff>15979</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8605500" y="98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32506</xdr:rowOff>
    </xdr:from>
    <xdr:ext cx="534377"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389111" y="963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70529</xdr:rowOff>
    </xdr:from>
    <xdr:to>
      <xdr:col>116</xdr:col>
      <xdr:colOff>63500</xdr:colOff>
      <xdr:row>77</xdr:row>
      <xdr:rowOff>123630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1323300" y="13272179"/>
          <a:ext cx="8382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120867</xdr:rowOff>
    </xdr:from>
    <xdr:to>
      <xdr:col>111</xdr:col>
      <xdr:colOff>177800</xdr:colOff>
      <xdr:row>77</xdr:row>
      <xdr:rowOff>123630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0434300" y="13322517"/>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95496</xdr:rowOff>
    </xdr:from>
    <xdr:to>
      <xdr:col>107</xdr:col>
      <xdr:colOff>50800</xdr:colOff>
      <xdr:row>77</xdr:row>
      <xdr:rowOff>120867</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9545300" y="13297146"/>
          <a:ext cx="8890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156369</xdr:rowOff>
    </xdr:from>
    <xdr:to>
      <xdr:col>102</xdr:col>
      <xdr:colOff>114300</xdr:colOff>
      <xdr:row>77</xdr:row>
      <xdr:rowOff>95496</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656300" y="13186569"/>
          <a:ext cx="889000" cy="1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19729</xdr:rowOff>
    </xdr:from>
    <xdr:to>
      <xdr:col>116</xdr:col>
      <xdr:colOff>114300</xdr:colOff>
      <xdr:row>77</xdr:row>
      <xdr:rowOff>121329</xdr:rowOff>
    </xdr:to>
    <xdr:sp macro="" textlink="">
      <xdr:nvSpPr>
        <xdr:cNvPr id="859" name="楕円 858">
          <a:extLst>
            <a:ext uri="{FF2B5EF4-FFF2-40B4-BE49-F238E27FC236}">
              <a16:creationId xmlns="" xmlns:a16="http://schemas.microsoft.com/office/drawing/2014/main" id="{00000000-0008-0000-0600-00005B030000}"/>
            </a:ext>
          </a:extLst>
        </xdr:cNvPr>
        <xdr:cNvSpPr/>
      </xdr:nvSpPr>
      <xdr:spPr>
        <a:xfrm>
          <a:off x="22110700" y="132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169606</xdr:rowOff>
    </xdr:from>
    <xdr:ext cx="534377"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319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72830</xdr:rowOff>
    </xdr:from>
    <xdr:to>
      <xdr:col>112</xdr:col>
      <xdr:colOff>38100</xdr:colOff>
      <xdr:row>78</xdr:row>
      <xdr:rowOff>2980</xdr:rowOff>
    </xdr:to>
    <xdr:sp macro="" textlink="">
      <xdr:nvSpPr>
        <xdr:cNvPr id="861" name="楕円 860">
          <a:extLst>
            <a:ext uri="{FF2B5EF4-FFF2-40B4-BE49-F238E27FC236}">
              <a16:creationId xmlns="" xmlns:a16="http://schemas.microsoft.com/office/drawing/2014/main" id="{00000000-0008-0000-0600-00005D030000}"/>
            </a:ext>
          </a:extLst>
        </xdr:cNvPr>
        <xdr:cNvSpPr/>
      </xdr:nvSpPr>
      <xdr:spPr>
        <a:xfrm>
          <a:off x="21272500" y="132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165557</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56111" y="133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70067</xdr:rowOff>
    </xdr:from>
    <xdr:to>
      <xdr:col>107</xdr:col>
      <xdr:colOff>101600</xdr:colOff>
      <xdr:row>78</xdr:row>
      <xdr:rowOff>217</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20383500" y="132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162794</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336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44696</xdr:rowOff>
    </xdr:from>
    <xdr:to>
      <xdr:col>102</xdr:col>
      <xdr:colOff>165100</xdr:colOff>
      <xdr:row>77</xdr:row>
      <xdr:rowOff>146296</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19494500" y="132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137423</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78111" y="133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105569</xdr:rowOff>
    </xdr:from>
    <xdr:to>
      <xdr:col>98</xdr:col>
      <xdr:colOff>38100</xdr:colOff>
      <xdr:row>77</xdr:row>
      <xdr:rowOff>35719</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18605500" y="131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52246</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56795" y="1291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1,808,351</a:t>
          </a:r>
          <a:r>
            <a:rPr kumimoji="1" lang="ja-JP" altLang="en-US" sz="1300">
              <a:latin typeface="ＭＳ Ｐゴシック" panose="020B0600070205080204" pitchFamily="50" charset="-128"/>
              <a:ea typeface="ＭＳ Ｐゴシック" panose="020B0600070205080204" pitchFamily="50" charset="-128"/>
            </a:rPr>
            <a:t>円となり、昨年度より</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千円ほど減となっている。人件費については依然として類似団体の平均値を上回っている。また、普通建設事業費は住民一人あたり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471,290</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年度より減となっている。主な要因として挙げられるのは、平成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特別養護老人ホーム建設事業の完了による反動減である。しかし依然として、類似団体の平均値を上回っている状況である。また、扶助費及び公債費については決算は減少しているが、人口の減により住民一人あたりのコストが上昇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
2,877
537.29
5,508,079
5,213,475
162,597
2,868,607
5,850,019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128022</xdr:rowOff>
    </xdr:from>
    <xdr:to>
      <xdr:col>24</xdr:col>
      <xdr:colOff>63500</xdr:colOff>
      <xdr:row>36</xdr:row>
      <xdr:rowOff>133966</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flipV="1">
          <a:off x="3797300" y="630022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108439</xdr:rowOff>
    </xdr:from>
    <xdr:to>
      <xdr:col>19</xdr:col>
      <xdr:colOff>177800</xdr:colOff>
      <xdr:row>36</xdr:row>
      <xdr:rowOff>133966</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2908300" y="628063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108439</xdr:rowOff>
    </xdr:from>
    <xdr:to>
      <xdr:col>15</xdr:col>
      <xdr:colOff>50800</xdr:colOff>
      <xdr:row>36</xdr:row>
      <xdr:rowOff>134099</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019300" y="6280639"/>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134099</xdr:rowOff>
    </xdr:from>
    <xdr:to>
      <xdr:col>10</xdr:col>
      <xdr:colOff>114300</xdr:colOff>
      <xdr:row>36</xdr:row>
      <xdr:rowOff>144881</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306299"/>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77222</xdr:rowOff>
    </xdr:from>
    <xdr:to>
      <xdr:col>24</xdr:col>
      <xdr:colOff>114300</xdr:colOff>
      <xdr:row>37</xdr:row>
      <xdr:rowOff>7372</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100099</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1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83166</xdr:rowOff>
    </xdr:from>
    <xdr:to>
      <xdr:col>20</xdr:col>
      <xdr:colOff>38100</xdr:colOff>
      <xdr:row>37</xdr:row>
      <xdr:rowOff>13316</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29843</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57639</xdr:rowOff>
    </xdr:from>
    <xdr:to>
      <xdr:col>15</xdr:col>
      <xdr:colOff>101600</xdr:colOff>
      <xdr:row>36</xdr:row>
      <xdr:rowOff>159239</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4316</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83299</xdr:rowOff>
    </xdr:from>
    <xdr:to>
      <xdr:col>10</xdr:col>
      <xdr:colOff>165100</xdr:colOff>
      <xdr:row>37</xdr:row>
      <xdr:rowOff>13449</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29976</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0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94081</xdr:rowOff>
    </xdr:from>
    <xdr:to>
      <xdr:col>6</xdr:col>
      <xdr:colOff>38100</xdr:colOff>
      <xdr:row>37</xdr:row>
      <xdr:rowOff>24231</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2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40758</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0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138862</xdr:rowOff>
    </xdr:from>
    <xdr:to>
      <xdr:col>24</xdr:col>
      <xdr:colOff>63500</xdr:colOff>
      <xdr:row>57</xdr:row>
      <xdr:rowOff>160634</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3797300" y="9911512"/>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138862</xdr:rowOff>
    </xdr:from>
    <xdr:to>
      <xdr:col>19</xdr:col>
      <xdr:colOff>177800</xdr:colOff>
      <xdr:row>57</xdr:row>
      <xdr:rowOff>168605</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911512"/>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168605</xdr:rowOff>
    </xdr:from>
    <xdr:to>
      <xdr:col>15</xdr:col>
      <xdr:colOff>50800</xdr:colOff>
      <xdr:row>58</xdr:row>
      <xdr:rowOff>9495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9941255"/>
          <a:ext cx="8890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109319</xdr:rowOff>
    </xdr:from>
    <xdr:to>
      <xdr:col>10</xdr:col>
      <xdr:colOff>114300</xdr:colOff>
      <xdr:row>58</xdr:row>
      <xdr:rowOff>9495</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1130300" y="9881969"/>
          <a:ext cx="889000" cy="7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109834</xdr:rowOff>
    </xdr:from>
    <xdr:to>
      <xdr:col>24</xdr:col>
      <xdr:colOff>114300</xdr:colOff>
      <xdr:row>58</xdr:row>
      <xdr:rowOff>39984</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8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69211</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67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88062</xdr:rowOff>
    </xdr:from>
    <xdr:to>
      <xdr:col>20</xdr:col>
      <xdr:colOff>38100</xdr:colOff>
      <xdr:row>58</xdr:row>
      <xdr:rowOff>18212</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8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34739</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96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117805</xdr:rowOff>
    </xdr:from>
    <xdr:to>
      <xdr:col>15</xdr:col>
      <xdr:colOff>101600</xdr:colOff>
      <xdr:row>58</xdr:row>
      <xdr:rowOff>47955</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64482</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96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130145</xdr:rowOff>
    </xdr:from>
    <xdr:to>
      <xdr:col>10</xdr:col>
      <xdr:colOff>165100</xdr:colOff>
      <xdr:row>58</xdr:row>
      <xdr:rowOff>60295</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9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76822</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967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58519</xdr:rowOff>
    </xdr:from>
    <xdr:to>
      <xdr:col>6</xdr:col>
      <xdr:colOff>38100</xdr:colOff>
      <xdr:row>57</xdr:row>
      <xdr:rowOff>160119</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8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5196</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96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131196</xdr:rowOff>
    </xdr:from>
    <xdr:to>
      <xdr:col>24</xdr:col>
      <xdr:colOff>63500</xdr:colOff>
      <xdr:row>75</xdr:row>
      <xdr:rowOff>136027</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3797300" y="12475596"/>
          <a:ext cx="838200" cy="5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131196</xdr:rowOff>
    </xdr:from>
    <xdr:to>
      <xdr:col>19</xdr:col>
      <xdr:colOff>177800</xdr:colOff>
      <xdr:row>73</xdr:row>
      <xdr:rowOff>135649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2908300" y="12475596"/>
          <a:ext cx="889000" cy="17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135649</xdr:rowOff>
    </xdr:from>
    <xdr:to>
      <xdr:col>15</xdr:col>
      <xdr:colOff>50800</xdr:colOff>
      <xdr:row>76</xdr:row>
      <xdr:rowOff>7922</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2019300" y="12651499"/>
          <a:ext cx="889000" cy="3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a:extLst>
            <a:ext uri="{FF2B5EF4-FFF2-40B4-BE49-F238E27FC236}">
              <a16:creationId xmlns="" xmlns:a16="http://schemas.microsoft.com/office/drawing/2014/main" id="{00000000-0008-0000-0700-0000B2000000}"/>
            </a:ext>
          </a:extLst>
        </xdr:cNvPr>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7922</xdr:rowOff>
    </xdr:from>
    <xdr:to>
      <xdr:col>10</xdr:col>
      <xdr:colOff>114300</xdr:colOff>
      <xdr:row>76</xdr:row>
      <xdr:rowOff>106438</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1130300" y="13038122"/>
          <a:ext cx="889000" cy="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85227</xdr:rowOff>
    </xdr:from>
    <xdr:to>
      <xdr:col>24</xdr:col>
      <xdr:colOff>114300</xdr:colOff>
      <xdr:row>76</xdr:row>
      <xdr:rowOff>15376</xdr:rowOff>
    </xdr:to>
    <xdr:sp macro="" textlink="">
      <xdr:nvSpPr>
        <xdr:cNvPr id="189" name="楕円 188">
          <a:extLst>
            <a:ext uri="{FF2B5EF4-FFF2-40B4-BE49-F238E27FC236}">
              <a16:creationId xmlns="" xmlns:a16="http://schemas.microsoft.com/office/drawing/2014/main" id="{00000000-0008-0000-0700-0000BD000000}"/>
            </a:ext>
          </a:extLst>
        </xdr:cNvPr>
        <xdr:cNvSpPr/>
      </xdr:nvSpPr>
      <xdr:spPr>
        <a:xfrm>
          <a:off x="4584700" y="129439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108104</xdr:rowOff>
    </xdr:from>
    <xdr:ext cx="599010" cy="259045"/>
    <xdr:sp macro="" textlink="">
      <xdr:nvSpPr>
        <xdr:cNvPr id="190" name="民生費該当値テキスト">
          <a:extLst>
            <a:ext uri="{FF2B5EF4-FFF2-40B4-BE49-F238E27FC236}">
              <a16:creationId xmlns="" xmlns:a16="http://schemas.microsoft.com/office/drawing/2014/main" id="{00000000-0008-0000-0700-0000BE000000}"/>
            </a:ext>
          </a:extLst>
        </xdr:cNvPr>
        <xdr:cNvSpPr txBox="1"/>
      </xdr:nvSpPr>
      <xdr:spPr>
        <a:xfrm>
          <a:off x="4686300" y="1279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80396</xdr:rowOff>
    </xdr:from>
    <xdr:to>
      <xdr:col>20</xdr:col>
      <xdr:colOff>38100</xdr:colOff>
      <xdr:row>73</xdr:row>
      <xdr:rowOff>10546</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3746500" y="12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27073</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497795" y="1220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84849</xdr:rowOff>
    </xdr:from>
    <xdr:to>
      <xdr:col>15</xdr:col>
      <xdr:colOff>101600</xdr:colOff>
      <xdr:row>74</xdr:row>
      <xdr:rowOff>14999</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2857500" y="126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31526</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608795" y="1237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128571</xdr:rowOff>
    </xdr:from>
    <xdr:to>
      <xdr:col>10</xdr:col>
      <xdr:colOff>165100</xdr:colOff>
      <xdr:row>76</xdr:row>
      <xdr:rowOff>58722</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1968500" y="12987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75248</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719795" y="1276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55638</xdr:rowOff>
    </xdr:from>
    <xdr:to>
      <xdr:col>6</xdr:col>
      <xdr:colOff>38100</xdr:colOff>
      <xdr:row>76</xdr:row>
      <xdr:rowOff>157238</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079500" y="130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148365</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830795" y="131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33150</xdr:rowOff>
    </xdr:from>
    <xdr:to>
      <xdr:col>24</xdr:col>
      <xdr:colOff>63500</xdr:colOff>
      <xdr:row>96</xdr:row>
      <xdr:rowOff>66556</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3797300" y="16492350"/>
          <a:ext cx="838200" cy="3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141853</xdr:rowOff>
    </xdr:from>
    <xdr:to>
      <xdr:col>19</xdr:col>
      <xdr:colOff>177800</xdr:colOff>
      <xdr:row>96</xdr:row>
      <xdr:rowOff>66556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2908300" y="16429603"/>
          <a:ext cx="889000" cy="9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60776</xdr:rowOff>
    </xdr:from>
    <xdr:to>
      <xdr:col>15</xdr:col>
      <xdr:colOff>50800</xdr:colOff>
      <xdr:row>95</xdr:row>
      <xdr:rowOff>141853</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2019300" y="1634852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52490</xdr:rowOff>
    </xdr:from>
    <xdr:to>
      <xdr:col>10</xdr:col>
      <xdr:colOff>114300</xdr:colOff>
      <xdr:row>95</xdr:row>
      <xdr:rowOff>60776</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1130300" y="16340240"/>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153800</xdr:rowOff>
    </xdr:from>
    <xdr:to>
      <xdr:col>24</xdr:col>
      <xdr:colOff>114300</xdr:colOff>
      <xdr:row>96</xdr:row>
      <xdr:rowOff>83950</xdr:rowOff>
    </xdr:to>
    <xdr:sp macro="" textlink="">
      <xdr:nvSpPr>
        <xdr:cNvPr id="246" name="楕円 245">
          <a:extLst>
            <a:ext uri="{FF2B5EF4-FFF2-40B4-BE49-F238E27FC236}">
              <a16:creationId xmlns="" xmlns:a16="http://schemas.microsoft.com/office/drawing/2014/main" id="{00000000-0008-0000-0700-0000F6000000}"/>
            </a:ext>
          </a:extLst>
        </xdr:cNvPr>
        <xdr:cNvSpPr/>
      </xdr:nvSpPr>
      <xdr:spPr>
        <a:xfrm>
          <a:off x="4584700" y="164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5227</xdr:rowOff>
    </xdr:from>
    <xdr:ext cx="599010" cy="259045"/>
    <xdr:sp macro="" textlink="">
      <xdr:nvSpPr>
        <xdr:cNvPr id="247" name="衛生費該当値テキスト">
          <a:extLst>
            <a:ext uri="{FF2B5EF4-FFF2-40B4-BE49-F238E27FC236}">
              <a16:creationId xmlns="" xmlns:a16="http://schemas.microsoft.com/office/drawing/2014/main" id="{00000000-0008-0000-0700-0000F7000000}"/>
            </a:ext>
          </a:extLst>
        </xdr:cNvPr>
        <xdr:cNvSpPr txBox="1"/>
      </xdr:nvSpPr>
      <xdr:spPr>
        <a:xfrm>
          <a:off x="4686300" y="1629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15756</xdr:rowOff>
    </xdr:from>
    <xdr:to>
      <xdr:col>20</xdr:col>
      <xdr:colOff>38100</xdr:colOff>
      <xdr:row>96</xdr:row>
      <xdr:rowOff>117356</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3746500" y="164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133883</xdr:rowOff>
    </xdr:from>
    <xdr:ext cx="59901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497795" y="1625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91053</xdr:rowOff>
    </xdr:from>
    <xdr:to>
      <xdr:col>15</xdr:col>
      <xdr:colOff>101600</xdr:colOff>
      <xdr:row>96</xdr:row>
      <xdr:rowOff>21203</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2857500" y="16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37730</xdr:rowOff>
    </xdr:from>
    <xdr:ext cx="59901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608795" y="1615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9976</xdr:rowOff>
    </xdr:from>
    <xdr:to>
      <xdr:col>10</xdr:col>
      <xdr:colOff>165100</xdr:colOff>
      <xdr:row>95</xdr:row>
      <xdr:rowOff>111576</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1968500" y="162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128103</xdr:rowOff>
    </xdr:from>
    <xdr:ext cx="59901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719795" y="1607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1690</xdr:rowOff>
    </xdr:from>
    <xdr:to>
      <xdr:col>6</xdr:col>
      <xdr:colOff>38100</xdr:colOff>
      <xdr:row>95</xdr:row>
      <xdr:rowOff>103290</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079500" y="162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119817</xdr:rowOff>
    </xdr:from>
    <xdr:ext cx="59901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830795" y="1606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157531</xdr:rowOff>
    </xdr:from>
    <xdr:to>
      <xdr:col>55</xdr:col>
      <xdr:colOff>0</xdr:colOff>
      <xdr:row>39</xdr:row>
      <xdr:rowOff>5321</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672631"/>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157531</xdr:rowOff>
    </xdr:from>
    <xdr:to>
      <xdr:col>50</xdr:col>
      <xdr:colOff>114300</xdr:colOff>
      <xdr:row>39</xdr:row>
      <xdr:rowOff>32944</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8750300" y="667263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32106</xdr:rowOff>
    </xdr:from>
    <xdr:to>
      <xdr:col>45</xdr:col>
      <xdr:colOff>177800</xdr:colOff>
      <xdr:row>39</xdr:row>
      <xdr:rowOff>32944</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7861300" y="671865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32106</xdr:rowOff>
    </xdr:from>
    <xdr:to>
      <xdr:col>41</xdr:col>
      <xdr:colOff>50800</xdr:colOff>
      <xdr:row>39</xdr:row>
      <xdr:rowOff>36068</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6972300" y="671865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125971</xdr:rowOff>
    </xdr:from>
    <xdr:to>
      <xdr:col>55</xdr:col>
      <xdr:colOff>50800</xdr:colOff>
      <xdr:row>39</xdr:row>
      <xdr:rowOff>56121</xdr:rowOff>
    </xdr:to>
    <xdr:sp macro="" textlink="">
      <xdr:nvSpPr>
        <xdr:cNvPr id="303" name="楕円 302">
          <a:extLst>
            <a:ext uri="{FF2B5EF4-FFF2-40B4-BE49-F238E27FC236}">
              <a16:creationId xmlns="" xmlns:a16="http://schemas.microsoft.com/office/drawing/2014/main" id="{00000000-0008-0000-0700-00002F010000}"/>
            </a:ext>
          </a:extLst>
        </xdr:cNvPr>
        <xdr:cNvSpPr/>
      </xdr:nvSpPr>
      <xdr:spPr>
        <a:xfrm>
          <a:off x="10426700" y="66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85348</xdr:rowOff>
    </xdr:from>
    <xdr:ext cx="469744"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642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106731</xdr:rowOff>
    </xdr:from>
    <xdr:to>
      <xdr:col>50</xdr:col>
      <xdr:colOff>165100</xdr:colOff>
      <xdr:row>39</xdr:row>
      <xdr:rowOff>36881</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95885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53408</xdr:rowOff>
    </xdr:from>
    <xdr:ext cx="469744"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04428" y="639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153594</xdr:rowOff>
    </xdr:from>
    <xdr:to>
      <xdr:col>46</xdr:col>
      <xdr:colOff>38100</xdr:colOff>
      <xdr:row>39</xdr:row>
      <xdr:rowOff>83744</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8699500" y="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74871</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61017" y="67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152756</xdr:rowOff>
    </xdr:from>
    <xdr:to>
      <xdr:col>41</xdr:col>
      <xdr:colOff>101600</xdr:colOff>
      <xdr:row>39</xdr:row>
      <xdr:rowOff>82906</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7810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74033</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72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156718</xdr:rowOff>
    </xdr:from>
    <xdr:to>
      <xdr:col>36</xdr:col>
      <xdr:colOff>165100</xdr:colOff>
      <xdr:row>39</xdr:row>
      <xdr:rowOff>86868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6921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77995</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83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16328</xdr:rowOff>
    </xdr:from>
    <xdr:to>
      <xdr:col>55</xdr:col>
      <xdr:colOff>0</xdr:colOff>
      <xdr:row>58</xdr:row>
      <xdr:rowOff>22971</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flipV="1">
          <a:off x="9639300" y="9960428"/>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a:extLst>
            <a:ext uri="{FF2B5EF4-FFF2-40B4-BE49-F238E27FC236}">
              <a16:creationId xmlns="" xmlns:a16="http://schemas.microsoft.com/office/drawing/2014/main" id="{00000000-0008-0000-0700-000054010000}"/>
            </a:ext>
          </a:extLst>
        </xdr:cNvPr>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17792</xdr:rowOff>
    </xdr:from>
    <xdr:to>
      <xdr:col>50</xdr:col>
      <xdr:colOff>114300</xdr:colOff>
      <xdr:row>58</xdr:row>
      <xdr:rowOff>22971</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8750300" y="9961892"/>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7235</xdr:rowOff>
    </xdr:from>
    <xdr:to>
      <xdr:col>45</xdr:col>
      <xdr:colOff>177800</xdr:colOff>
      <xdr:row>58</xdr:row>
      <xdr:rowOff>17792</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7861300" y="9951335"/>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7235</xdr:rowOff>
    </xdr:from>
    <xdr:to>
      <xdr:col>41</xdr:col>
      <xdr:colOff>50800</xdr:colOff>
      <xdr:row>58</xdr:row>
      <xdr:rowOff>19042</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6972300" y="995133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136978</xdr:rowOff>
    </xdr:from>
    <xdr:to>
      <xdr:col>55</xdr:col>
      <xdr:colOff>50800</xdr:colOff>
      <xdr:row>58</xdr:row>
      <xdr:rowOff>67128</xdr:rowOff>
    </xdr:to>
    <xdr:sp macro="" textlink="">
      <xdr:nvSpPr>
        <xdr:cNvPr id="358" name="楕円 357">
          <a:extLst>
            <a:ext uri="{FF2B5EF4-FFF2-40B4-BE49-F238E27FC236}">
              <a16:creationId xmlns="" xmlns:a16="http://schemas.microsoft.com/office/drawing/2014/main" id="{00000000-0008-0000-0700-000066010000}"/>
            </a:ext>
          </a:extLst>
        </xdr:cNvPr>
        <xdr:cNvSpPr/>
      </xdr:nvSpPr>
      <xdr:spPr>
        <a:xfrm>
          <a:off x="10426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96355</xdr:rowOff>
    </xdr:from>
    <xdr:ext cx="599010" cy="259045"/>
    <xdr:sp macro="" textlink="">
      <xdr:nvSpPr>
        <xdr:cNvPr id="359" name="農林水産業費該当値テキスト">
          <a:extLst>
            <a:ext uri="{FF2B5EF4-FFF2-40B4-BE49-F238E27FC236}">
              <a16:creationId xmlns="" xmlns:a16="http://schemas.microsoft.com/office/drawing/2014/main" id="{00000000-0008-0000-0700-000067010000}"/>
            </a:ext>
          </a:extLst>
        </xdr:cNvPr>
        <xdr:cNvSpPr txBox="1"/>
      </xdr:nvSpPr>
      <xdr:spPr>
        <a:xfrm>
          <a:off x="10528300" y="969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143621</xdr:rowOff>
    </xdr:from>
    <xdr:to>
      <xdr:col>50</xdr:col>
      <xdr:colOff>165100</xdr:colOff>
      <xdr:row>58</xdr:row>
      <xdr:rowOff>73771</xdr:rowOff>
    </xdr:to>
    <xdr:sp macro="" textlink="">
      <xdr:nvSpPr>
        <xdr:cNvPr id="360" name="楕円 359">
          <a:extLst>
            <a:ext uri="{FF2B5EF4-FFF2-40B4-BE49-F238E27FC236}">
              <a16:creationId xmlns="" xmlns:a16="http://schemas.microsoft.com/office/drawing/2014/main" id="{00000000-0008-0000-0700-000068010000}"/>
            </a:ext>
          </a:extLst>
        </xdr:cNvPr>
        <xdr:cNvSpPr/>
      </xdr:nvSpPr>
      <xdr:spPr>
        <a:xfrm>
          <a:off x="9588500" y="991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90298</xdr:rowOff>
    </xdr:from>
    <xdr:ext cx="59901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39795" y="969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138442</xdr:rowOff>
    </xdr:from>
    <xdr:to>
      <xdr:col>46</xdr:col>
      <xdr:colOff>38100</xdr:colOff>
      <xdr:row>58</xdr:row>
      <xdr:rowOff>68592</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8699500" y="99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85119</xdr:rowOff>
    </xdr:from>
    <xdr:ext cx="59901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450795" y="968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127885</xdr:rowOff>
    </xdr:from>
    <xdr:to>
      <xdr:col>41</xdr:col>
      <xdr:colOff>101600</xdr:colOff>
      <xdr:row>58</xdr:row>
      <xdr:rowOff>58035</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7810500" y="990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74562</xdr:rowOff>
    </xdr:from>
    <xdr:ext cx="59901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61795" y="967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139692</xdr:rowOff>
    </xdr:from>
    <xdr:to>
      <xdr:col>36</xdr:col>
      <xdr:colOff>165100</xdr:colOff>
      <xdr:row>58</xdr:row>
      <xdr:rowOff>69842</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6921500" y="99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86369</xdr:rowOff>
    </xdr:from>
    <xdr:ext cx="59901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672795" y="968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132006</xdr:rowOff>
    </xdr:from>
    <xdr:to>
      <xdr:col>55</xdr:col>
      <xdr:colOff>0</xdr:colOff>
      <xdr:row>78</xdr:row>
      <xdr:rowOff>141239</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9639300" y="13505106"/>
          <a:ext cx="8382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132006</xdr:rowOff>
    </xdr:from>
    <xdr:to>
      <xdr:col>50</xdr:col>
      <xdr:colOff>114300</xdr:colOff>
      <xdr:row>78</xdr:row>
      <xdr:rowOff>144207</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8750300" y="13505106"/>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144207</xdr:rowOff>
    </xdr:from>
    <xdr:to>
      <xdr:col>45</xdr:col>
      <xdr:colOff>177800</xdr:colOff>
      <xdr:row>78</xdr:row>
      <xdr:rowOff>156180</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7861300" y="13517307"/>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156180</xdr:rowOff>
    </xdr:from>
    <xdr:to>
      <xdr:col>41</xdr:col>
      <xdr:colOff>50800</xdr:colOff>
      <xdr:row>78</xdr:row>
      <xdr:rowOff>158420</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6972300" y="1352928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90439</xdr:rowOff>
    </xdr:from>
    <xdr:to>
      <xdr:col>55</xdr:col>
      <xdr:colOff>50800</xdr:colOff>
      <xdr:row>79</xdr:row>
      <xdr:rowOff>20589</xdr:rowOff>
    </xdr:to>
    <xdr:sp macro="" textlink="">
      <xdr:nvSpPr>
        <xdr:cNvPr id="415" name="楕円 414">
          <a:extLst>
            <a:ext uri="{FF2B5EF4-FFF2-40B4-BE49-F238E27FC236}">
              <a16:creationId xmlns="" xmlns:a16="http://schemas.microsoft.com/office/drawing/2014/main" id="{00000000-0008-0000-0700-00009F010000}"/>
            </a:ext>
          </a:extLst>
        </xdr:cNvPr>
        <xdr:cNvSpPr/>
      </xdr:nvSpPr>
      <xdr:spPr>
        <a:xfrm>
          <a:off x="10426700" y="134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81206</xdr:rowOff>
    </xdr:from>
    <xdr:to>
      <xdr:col>50</xdr:col>
      <xdr:colOff>165100</xdr:colOff>
      <xdr:row>79</xdr:row>
      <xdr:rowOff>11356</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9588500" y="134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2483</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372111" y="135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93407</xdr:rowOff>
    </xdr:from>
    <xdr:to>
      <xdr:col>46</xdr:col>
      <xdr:colOff>38100</xdr:colOff>
      <xdr:row>79</xdr:row>
      <xdr:rowOff>23557</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8699500" y="134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14684</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483111" y="135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105380</xdr:rowOff>
    </xdr:from>
    <xdr:to>
      <xdr:col>41</xdr:col>
      <xdr:colOff>101600</xdr:colOff>
      <xdr:row>79</xdr:row>
      <xdr:rowOff>35530</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7810500" y="134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26657</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594111" y="135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107620</xdr:rowOff>
    </xdr:from>
    <xdr:to>
      <xdr:col>36</xdr:col>
      <xdr:colOff>165100</xdr:colOff>
      <xdr:row>79</xdr:row>
      <xdr:rowOff>37770</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6921500" y="134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28897</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05111" y="135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96408</xdr:rowOff>
    </xdr:from>
    <xdr:to>
      <xdr:col>55</xdr:col>
      <xdr:colOff>0</xdr:colOff>
      <xdr:row>97</xdr:row>
      <xdr:rowOff>117959</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flipV="1">
          <a:off x="9639300" y="16727058"/>
          <a:ext cx="838200" cy="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a:extLst>
            <a:ext uri="{FF2B5EF4-FFF2-40B4-BE49-F238E27FC236}">
              <a16:creationId xmlns="" xmlns:a16="http://schemas.microsoft.com/office/drawing/2014/main" id="{00000000-0008-0000-0700-0000C4010000}"/>
            </a:ext>
          </a:extLst>
        </xdr:cNvPr>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117959</xdr:rowOff>
    </xdr:from>
    <xdr:to>
      <xdr:col>50</xdr:col>
      <xdr:colOff>114300</xdr:colOff>
      <xdr:row>97</xdr:row>
      <xdr:rowOff>153064</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8750300" y="16748609"/>
          <a:ext cx="889000" cy="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88322</xdr:rowOff>
    </xdr:from>
    <xdr:to>
      <xdr:col>45</xdr:col>
      <xdr:colOff>177800</xdr:colOff>
      <xdr:row>97</xdr:row>
      <xdr:rowOff>153064</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7861300" y="16718972"/>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44669</xdr:rowOff>
    </xdr:from>
    <xdr:to>
      <xdr:col>41</xdr:col>
      <xdr:colOff>50800</xdr:colOff>
      <xdr:row>97</xdr:row>
      <xdr:rowOff>88322</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972300" y="16675319"/>
          <a:ext cx="889000" cy="4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45608</xdr:rowOff>
    </xdr:from>
    <xdr:to>
      <xdr:col>55</xdr:col>
      <xdr:colOff>50800</xdr:colOff>
      <xdr:row>97</xdr:row>
      <xdr:rowOff>147208</xdr:rowOff>
    </xdr:to>
    <xdr:sp macro="" textlink="">
      <xdr:nvSpPr>
        <xdr:cNvPr id="470" name="楕円 469">
          <a:extLst>
            <a:ext uri="{FF2B5EF4-FFF2-40B4-BE49-F238E27FC236}">
              <a16:creationId xmlns="" xmlns:a16="http://schemas.microsoft.com/office/drawing/2014/main" id="{00000000-0008-0000-0700-0000D6010000}"/>
            </a:ext>
          </a:extLst>
        </xdr:cNvPr>
        <xdr:cNvSpPr/>
      </xdr:nvSpPr>
      <xdr:spPr>
        <a:xfrm>
          <a:off x="10426700" y="166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68485</xdr:rowOff>
    </xdr:from>
    <xdr:ext cx="599010" cy="259045"/>
    <xdr:sp macro="" textlink="">
      <xdr:nvSpPr>
        <xdr:cNvPr id="471" name="土木費該当値テキスト">
          <a:extLst>
            <a:ext uri="{FF2B5EF4-FFF2-40B4-BE49-F238E27FC236}">
              <a16:creationId xmlns="" xmlns:a16="http://schemas.microsoft.com/office/drawing/2014/main" id="{00000000-0008-0000-0700-0000D7010000}"/>
            </a:ext>
          </a:extLst>
        </xdr:cNvPr>
        <xdr:cNvSpPr txBox="1"/>
      </xdr:nvSpPr>
      <xdr:spPr>
        <a:xfrm>
          <a:off x="10528300" y="1652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67159</xdr:rowOff>
    </xdr:from>
    <xdr:to>
      <xdr:col>50</xdr:col>
      <xdr:colOff>165100</xdr:colOff>
      <xdr:row>97</xdr:row>
      <xdr:rowOff>168759</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9588500" y="166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13836</xdr:rowOff>
    </xdr:from>
    <xdr:ext cx="59901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339795" y="1647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102264</xdr:rowOff>
    </xdr:from>
    <xdr:to>
      <xdr:col>46</xdr:col>
      <xdr:colOff>38100</xdr:colOff>
      <xdr:row>98</xdr:row>
      <xdr:rowOff>32414</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8699500" y="167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48941</xdr:rowOff>
    </xdr:from>
    <xdr:ext cx="59901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450795" y="1650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37522</xdr:rowOff>
    </xdr:from>
    <xdr:to>
      <xdr:col>41</xdr:col>
      <xdr:colOff>101600</xdr:colOff>
      <xdr:row>97</xdr:row>
      <xdr:rowOff>139122</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7810500" y="166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155649</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61795" y="164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165319</xdr:rowOff>
    </xdr:from>
    <xdr:to>
      <xdr:col>36</xdr:col>
      <xdr:colOff>165100</xdr:colOff>
      <xdr:row>97</xdr:row>
      <xdr:rowOff>95469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6921500" y="166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111996</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672795" y="1639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40907</xdr:rowOff>
    </xdr:from>
    <xdr:to>
      <xdr:col>85</xdr:col>
      <xdr:colOff>127000</xdr:colOff>
      <xdr:row>38</xdr:row>
      <xdr:rowOff>56893</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flipV="1">
          <a:off x="15481300" y="6556007"/>
          <a:ext cx="8382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72720</xdr:rowOff>
    </xdr:from>
    <xdr:to>
      <xdr:col>81</xdr:col>
      <xdr:colOff>50800</xdr:colOff>
      <xdr:row>38</xdr:row>
      <xdr:rowOff>56893</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4592300" y="6244920"/>
          <a:ext cx="889000" cy="3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72720</xdr:rowOff>
    </xdr:from>
    <xdr:to>
      <xdr:col>76</xdr:col>
      <xdr:colOff>114300</xdr:colOff>
      <xdr:row>38</xdr:row>
      <xdr:rowOff>25339</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3703300" y="6244920"/>
          <a:ext cx="889000" cy="29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133650</xdr:rowOff>
    </xdr:from>
    <xdr:to>
      <xdr:col>71</xdr:col>
      <xdr:colOff>177800</xdr:colOff>
      <xdr:row>38</xdr:row>
      <xdr:rowOff>25339</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814300" y="6477300"/>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161557</xdr:rowOff>
    </xdr:from>
    <xdr:to>
      <xdr:col>85</xdr:col>
      <xdr:colOff>177800</xdr:colOff>
      <xdr:row>38</xdr:row>
      <xdr:rowOff>91707</xdr:rowOff>
    </xdr:to>
    <xdr:sp macro="" textlink="">
      <xdr:nvSpPr>
        <xdr:cNvPr id="527" name="楕円 526">
          <a:extLst>
            <a:ext uri="{FF2B5EF4-FFF2-40B4-BE49-F238E27FC236}">
              <a16:creationId xmlns="" xmlns:a16="http://schemas.microsoft.com/office/drawing/2014/main" id="{00000000-0008-0000-0700-00000F020000}"/>
            </a:ext>
          </a:extLst>
        </xdr:cNvPr>
        <xdr:cNvSpPr/>
      </xdr:nvSpPr>
      <xdr:spPr>
        <a:xfrm>
          <a:off x="16268700" y="65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139984</xdr:rowOff>
    </xdr:from>
    <xdr:ext cx="534377" cy="259045"/>
    <xdr:sp macro="" textlink="">
      <xdr:nvSpPr>
        <xdr:cNvPr id="528" name="消防費該当値テキスト">
          <a:extLst>
            <a:ext uri="{FF2B5EF4-FFF2-40B4-BE49-F238E27FC236}">
              <a16:creationId xmlns="" xmlns:a16="http://schemas.microsoft.com/office/drawing/2014/main" id="{00000000-0008-0000-0700-000010020000}"/>
            </a:ext>
          </a:extLst>
        </xdr:cNvPr>
        <xdr:cNvSpPr txBox="1"/>
      </xdr:nvSpPr>
      <xdr:spPr>
        <a:xfrm>
          <a:off x="16370300" y="6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6093</xdr:rowOff>
    </xdr:from>
    <xdr:to>
      <xdr:col>81</xdr:col>
      <xdr:colOff>101600</xdr:colOff>
      <xdr:row>38</xdr:row>
      <xdr:rowOff>107693</xdr:rowOff>
    </xdr:to>
    <xdr:sp macro="" textlink="">
      <xdr:nvSpPr>
        <xdr:cNvPr id="529" name="楕円 528">
          <a:extLst>
            <a:ext uri="{FF2B5EF4-FFF2-40B4-BE49-F238E27FC236}">
              <a16:creationId xmlns="" xmlns:a16="http://schemas.microsoft.com/office/drawing/2014/main" id="{00000000-0008-0000-0700-000011020000}"/>
            </a:ext>
          </a:extLst>
        </xdr:cNvPr>
        <xdr:cNvSpPr/>
      </xdr:nvSpPr>
      <xdr:spPr>
        <a:xfrm>
          <a:off x="15430500" y="65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98820</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66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21920</xdr:rowOff>
    </xdr:from>
    <xdr:to>
      <xdr:col>76</xdr:col>
      <xdr:colOff>165100</xdr:colOff>
      <xdr:row>36</xdr:row>
      <xdr:rowOff>123520</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4541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140047</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59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145989</xdr:rowOff>
    </xdr:from>
    <xdr:to>
      <xdr:col>72</xdr:col>
      <xdr:colOff>38100</xdr:colOff>
      <xdr:row>38</xdr:row>
      <xdr:rowOff>76140</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3652500" y="6489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67266</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436111" y="658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82850</xdr:rowOff>
    </xdr:from>
    <xdr:to>
      <xdr:col>67</xdr:col>
      <xdr:colOff>101600</xdr:colOff>
      <xdr:row>38</xdr:row>
      <xdr:rowOff>12999</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2763500" y="64265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4127</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547111" y="65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32860</xdr:rowOff>
    </xdr:from>
    <xdr:to>
      <xdr:col>85</xdr:col>
      <xdr:colOff>127000</xdr:colOff>
      <xdr:row>57</xdr:row>
      <xdr:rowOff>125850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5481300" y="9805510"/>
          <a:ext cx="8382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a:extLst>
            <a:ext uri="{FF2B5EF4-FFF2-40B4-BE49-F238E27FC236}">
              <a16:creationId xmlns="" xmlns:a16="http://schemas.microsoft.com/office/drawing/2014/main" id="{00000000-0008-0000-0700-000036020000}"/>
            </a:ext>
          </a:extLst>
        </xdr:cNvPr>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113836</xdr:rowOff>
    </xdr:from>
    <xdr:to>
      <xdr:col>81</xdr:col>
      <xdr:colOff>50800</xdr:colOff>
      <xdr:row>57</xdr:row>
      <xdr:rowOff>125850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4592300" y="9886486"/>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19676</xdr:rowOff>
    </xdr:from>
    <xdr:to>
      <xdr:col>76</xdr:col>
      <xdr:colOff>114300</xdr:colOff>
      <xdr:row>57</xdr:row>
      <xdr:rowOff>113836</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3703300" y="9620876"/>
          <a:ext cx="889000" cy="26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151812</xdr:rowOff>
    </xdr:from>
    <xdr:to>
      <xdr:col>71</xdr:col>
      <xdr:colOff>177800</xdr:colOff>
      <xdr:row>56</xdr:row>
      <xdr:rowOff>19676</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814300" y="9581562"/>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153510</xdr:rowOff>
    </xdr:from>
    <xdr:to>
      <xdr:col>85</xdr:col>
      <xdr:colOff>177800</xdr:colOff>
      <xdr:row>57</xdr:row>
      <xdr:rowOff>83660</xdr:rowOff>
    </xdr:to>
    <xdr:sp macro="" textlink="">
      <xdr:nvSpPr>
        <xdr:cNvPr id="584" name="楕円 583">
          <a:extLst>
            <a:ext uri="{FF2B5EF4-FFF2-40B4-BE49-F238E27FC236}">
              <a16:creationId xmlns="" xmlns:a16="http://schemas.microsoft.com/office/drawing/2014/main" id="{00000000-0008-0000-0700-000048020000}"/>
            </a:ext>
          </a:extLst>
        </xdr:cNvPr>
        <xdr:cNvSpPr/>
      </xdr:nvSpPr>
      <xdr:spPr>
        <a:xfrm>
          <a:off x="16268700" y="97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4937</xdr:rowOff>
    </xdr:from>
    <xdr:ext cx="599010" cy="259045"/>
    <xdr:sp macro="" textlink="">
      <xdr:nvSpPr>
        <xdr:cNvPr id="585" name="教育費該当値テキスト">
          <a:extLst>
            <a:ext uri="{FF2B5EF4-FFF2-40B4-BE49-F238E27FC236}">
              <a16:creationId xmlns="" xmlns:a16="http://schemas.microsoft.com/office/drawing/2014/main" id="{00000000-0008-0000-0700-000049020000}"/>
            </a:ext>
          </a:extLst>
        </xdr:cNvPr>
        <xdr:cNvSpPr txBox="1"/>
      </xdr:nvSpPr>
      <xdr:spPr>
        <a:xfrm>
          <a:off x="16370300" y="960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75050</xdr:rowOff>
    </xdr:from>
    <xdr:to>
      <xdr:col>81</xdr:col>
      <xdr:colOff>101600</xdr:colOff>
      <xdr:row>58</xdr:row>
      <xdr:rowOff>5200</xdr:rowOff>
    </xdr:to>
    <xdr:sp macro="" textlink="">
      <xdr:nvSpPr>
        <xdr:cNvPr id="586" name="楕円 585">
          <a:extLst>
            <a:ext uri="{FF2B5EF4-FFF2-40B4-BE49-F238E27FC236}">
              <a16:creationId xmlns="" xmlns:a16="http://schemas.microsoft.com/office/drawing/2014/main" id="{00000000-0008-0000-0700-00004A020000}"/>
            </a:ext>
          </a:extLst>
        </xdr:cNvPr>
        <xdr:cNvSpPr/>
      </xdr:nvSpPr>
      <xdr:spPr>
        <a:xfrm>
          <a:off x="15430500" y="98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21727</xdr:rowOff>
    </xdr:from>
    <xdr:ext cx="59901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181795" y="96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63036</xdr:rowOff>
    </xdr:from>
    <xdr:to>
      <xdr:col>76</xdr:col>
      <xdr:colOff>165100</xdr:colOff>
      <xdr:row>57</xdr:row>
      <xdr:rowOff>164636</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4541500" y="98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9713</xdr:rowOff>
    </xdr:from>
    <xdr:ext cx="59901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292795" y="961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140326</xdr:rowOff>
    </xdr:from>
    <xdr:to>
      <xdr:col>72</xdr:col>
      <xdr:colOff>38100</xdr:colOff>
      <xdr:row>56</xdr:row>
      <xdr:rowOff>70476</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3652500" y="95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87003</xdr:rowOff>
    </xdr:from>
    <xdr:ext cx="59901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403795" y="934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101012</xdr:rowOff>
    </xdr:from>
    <xdr:to>
      <xdr:col>67</xdr:col>
      <xdr:colOff>101600</xdr:colOff>
      <xdr:row>56</xdr:row>
      <xdr:rowOff>31162</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2763500" y="95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47689</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514795" y="930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148825</xdr:rowOff>
    </xdr:from>
    <xdr:to>
      <xdr:col>85</xdr:col>
      <xdr:colOff>127000</xdr:colOff>
      <xdr:row>77</xdr:row>
      <xdr:rowOff>94464</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5481300" y="13007575"/>
          <a:ext cx="838200" cy="28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 xmlns:a16="http://schemas.microsoft.com/office/drawing/2014/main"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148825</xdr:rowOff>
    </xdr:from>
    <xdr:to>
      <xdr:col>81</xdr:col>
      <xdr:colOff>50800</xdr:colOff>
      <xdr:row>77</xdr:row>
      <xdr:rowOff>34190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4592300" y="13007575"/>
          <a:ext cx="889000" cy="2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34190</xdr:rowOff>
    </xdr:from>
    <xdr:to>
      <xdr:col>76</xdr:col>
      <xdr:colOff>114300</xdr:colOff>
      <xdr:row>77</xdr:row>
      <xdr:rowOff>165593</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3703300" y="13235840"/>
          <a:ext cx="889000" cy="1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165593</xdr:rowOff>
    </xdr:from>
    <xdr:to>
      <xdr:col>71</xdr:col>
      <xdr:colOff>177800</xdr:colOff>
      <xdr:row>78</xdr:row>
      <xdr:rowOff>103597</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2814300" y="13367243"/>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43664</xdr:rowOff>
    </xdr:from>
    <xdr:to>
      <xdr:col>85</xdr:col>
      <xdr:colOff>177800</xdr:colOff>
      <xdr:row>77</xdr:row>
      <xdr:rowOff>145264</xdr:rowOff>
    </xdr:to>
    <xdr:sp macro="" textlink="">
      <xdr:nvSpPr>
        <xdr:cNvPr id="641" name="楕円 640">
          <a:extLst>
            <a:ext uri="{FF2B5EF4-FFF2-40B4-BE49-F238E27FC236}">
              <a16:creationId xmlns="" xmlns:a16="http://schemas.microsoft.com/office/drawing/2014/main" id="{00000000-0008-0000-0700-000081020000}"/>
            </a:ext>
          </a:extLst>
        </xdr:cNvPr>
        <xdr:cNvSpPr/>
      </xdr:nvSpPr>
      <xdr:spPr>
        <a:xfrm>
          <a:off x="16268700" y="132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66541</xdr:rowOff>
    </xdr:from>
    <xdr:ext cx="534377" cy="259045"/>
    <xdr:sp macro="" textlink="">
      <xdr:nvSpPr>
        <xdr:cNvPr id="642" name="災害復旧費該当値テキスト">
          <a:extLst>
            <a:ext uri="{FF2B5EF4-FFF2-40B4-BE49-F238E27FC236}">
              <a16:creationId xmlns="" xmlns:a16="http://schemas.microsoft.com/office/drawing/2014/main" id="{00000000-0008-0000-0700-000082020000}"/>
            </a:ext>
          </a:extLst>
        </xdr:cNvPr>
        <xdr:cNvSpPr txBox="1"/>
      </xdr:nvSpPr>
      <xdr:spPr>
        <a:xfrm>
          <a:off x="16370300" y="130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98025</xdr:rowOff>
    </xdr:from>
    <xdr:to>
      <xdr:col>81</xdr:col>
      <xdr:colOff>101600</xdr:colOff>
      <xdr:row>76</xdr:row>
      <xdr:rowOff>28175</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5430500" y="129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44702</xdr:rowOff>
    </xdr:from>
    <xdr:ext cx="59901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181795" y="1273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154840</xdr:rowOff>
    </xdr:from>
    <xdr:to>
      <xdr:col>76</xdr:col>
      <xdr:colOff>165100</xdr:colOff>
      <xdr:row>77</xdr:row>
      <xdr:rowOff>84990</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4541500" y="131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101516</xdr:rowOff>
    </xdr:from>
    <xdr:ext cx="534377"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25111" y="12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114793</xdr:rowOff>
    </xdr:from>
    <xdr:to>
      <xdr:col>72</xdr:col>
      <xdr:colOff>38100</xdr:colOff>
      <xdr:row>78</xdr:row>
      <xdr:rowOff>44943</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3652500" y="133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61470</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36111" y="130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52797</xdr:rowOff>
    </xdr:from>
    <xdr:to>
      <xdr:col>67</xdr:col>
      <xdr:colOff>101600</xdr:colOff>
      <xdr:row>78</xdr:row>
      <xdr:rowOff>154397</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2763500" y="134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170924</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547111" y="132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61359</xdr:rowOff>
    </xdr:from>
    <xdr:to>
      <xdr:col>85</xdr:col>
      <xdr:colOff>127000</xdr:colOff>
      <xdr:row>96</xdr:row>
      <xdr:rowOff>71541</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5481300" y="16520559"/>
          <a:ext cx="8382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71541</xdr:rowOff>
    </xdr:from>
    <xdr:to>
      <xdr:col>81</xdr:col>
      <xdr:colOff>50800</xdr:colOff>
      <xdr:row>96</xdr:row>
      <xdr:rowOff>114971</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4592300" y="16530741"/>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114971</xdr:rowOff>
    </xdr:from>
    <xdr:to>
      <xdr:col>76</xdr:col>
      <xdr:colOff>114300</xdr:colOff>
      <xdr:row>96</xdr:row>
      <xdr:rowOff>142706</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3703300" y="16574171"/>
          <a:ext cx="889000" cy="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142706</xdr:rowOff>
    </xdr:from>
    <xdr:to>
      <xdr:col>71</xdr:col>
      <xdr:colOff>177800</xdr:colOff>
      <xdr:row>96</xdr:row>
      <xdr:rowOff>155125</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2814300" y="16601906"/>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10559</xdr:rowOff>
    </xdr:from>
    <xdr:to>
      <xdr:col>85</xdr:col>
      <xdr:colOff>177800</xdr:colOff>
      <xdr:row>96</xdr:row>
      <xdr:rowOff>112159</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6268700" y="164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33436</xdr:rowOff>
    </xdr:from>
    <xdr:ext cx="599010" cy="259045"/>
    <xdr:sp macro="" textlink="">
      <xdr:nvSpPr>
        <xdr:cNvPr id="699" name="公債費該当値テキスト">
          <a:extLst>
            <a:ext uri="{FF2B5EF4-FFF2-40B4-BE49-F238E27FC236}">
              <a16:creationId xmlns="" xmlns:a16="http://schemas.microsoft.com/office/drawing/2014/main" id="{00000000-0008-0000-0700-0000BB020000}"/>
            </a:ext>
          </a:extLst>
        </xdr:cNvPr>
        <xdr:cNvSpPr txBox="1"/>
      </xdr:nvSpPr>
      <xdr:spPr>
        <a:xfrm>
          <a:off x="16370300" y="1632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20741</xdr:rowOff>
    </xdr:from>
    <xdr:to>
      <xdr:col>81</xdr:col>
      <xdr:colOff>101600</xdr:colOff>
      <xdr:row>96</xdr:row>
      <xdr:rowOff>122341</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5430500" y="164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138868</xdr:rowOff>
    </xdr:from>
    <xdr:ext cx="59901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181795" y="162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64171</xdr:rowOff>
    </xdr:from>
    <xdr:to>
      <xdr:col>76</xdr:col>
      <xdr:colOff>165100</xdr:colOff>
      <xdr:row>96</xdr:row>
      <xdr:rowOff>165771</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4541500" y="165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10848</xdr:rowOff>
    </xdr:from>
    <xdr:ext cx="59901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292795" y="1629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91906</xdr:rowOff>
    </xdr:from>
    <xdr:to>
      <xdr:col>72</xdr:col>
      <xdr:colOff>38100</xdr:colOff>
      <xdr:row>97</xdr:row>
      <xdr:rowOff>22056</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3652500" y="165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38583</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03795" y="1632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104325</xdr:rowOff>
    </xdr:from>
    <xdr:to>
      <xdr:col>67</xdr:col>
      <xdr:colOff>101600</xdr:colOff>
      <xdr:row>97</xdr:row>
      <xdr:rowOff>34475</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2763500" y="165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51002</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14795" y="1633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134320</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flipV="1">
          <a:off x="22159595" y="6477970"/>
          <a:ext cx="1269" cy="25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95800</xdr:rowOff>
    </xdr:from>
    <xdr:ext cx="249299" cy="259045"/>
    <xdr:sp macro="" textlink="">
      <xdr:nvSpPr>
        <xdr:cNvPr id="732" name="諸支出金最小値テキスト">
          <a:extLst>
            <a:ext uri="{FF2B5EF4-FFF2-40B4-BE49-F238E27FC236}">
              <a16:creationId xmlns="" xmlns:a16="http://schemas.microsoft.com/office/drawing/2014/main" id="{00000000-0008-0000-0700-0000DC020000}"/>
            </a:ext>
          </a:extLst>
        </xdr:cNvPr>
        <xdr:cNvSpPr txBox="1"/>
      </xdr:nvSpPr>
      <xdr:spPr>
        <a:xfrm>
          <a:off x="22212300" y="6782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80997</xdr:rowOff>
    </xdr:from>
    <xdr:ext cx="534377" cy="259045"/>
    <xdr:sp macro="" textlink="">
      <xdr:nvSpPr>
        <xdr:cNvPr id="734" name="諸支出金最大値テキスト">
          <a:extLst>
            <a:ext uri="{FF2B5EF4-FFF2-40B4-BE49-F238E27FC236}">
              <a16:creationId xmlns="" xmlns:a16="http://schemas.microsoft.com/office/drawing/2014/main" id="{00000000-0008-0000-0700-0000DE020000}"/>
            </a:ext>
          </a:extLst>
        </xdr:cNvPr>
        <xdr:cNvSpPr txBox="1"/>
      </xdr:nvSpPr>
      <xdr:spPr>
        <a:xfrm>
          <a:off x="22212300" y="62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134320</xdr:rowOff>
    </xdr:from>
    <xdr:to>
      <xdr:col>116</xdr:col>
      <xdr:colOff>152400</xdr:colOff>
      <xdr:row>37</xdr:row>
      <xdr:rowOff>134320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47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13250</xdr:rowOff>
    </xdr:from>
    <xdr:ext cx="378565" cy="259045"/>
    <xdr:sp macro="" textlink="">
      <xdr:nvSpPr>
        <xdr:cNvPr id="737" name="諸支出金平均値テキスト">
          <a:extLst>
            <a:ext uri="{FF2B5EF4-FFF2-40B4-BE49-F238E27FC236}">
              <a16:creationId xmlns="" xmlns:a16="http://schemas.microsoft.com/office/drawing/2014/main" id="{00000000-0008-0000-0700-0000E1020000}"/>
            </a:ext>
          </a:extLst>
        </xdr:cNvPr>
        <xdr:cNvSpPr txBox="1"/>
      </xdr:nvSpPr>
      <xdr:spPr>
        <a:xfrm>
          <a:off x="22212300" y="6528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161823</xdr:rowOff>
    </xdr:from>
    <xdr:to>
      <xdr:col>116</xdr:col>
      <xdr:colOff>114300</xdr:colOff>
      <xdr:row>39</xdr:row>
      <xdr:rowOff>91973</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22110700" y="66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160383</xdr:rowOff>
    </xdr:from>
    <xdr:to>
      <xdr:col>112</xdr:col>
      <xdr:colOff>38100</xdr:colOff>
      <xdr:row>39</xdr:row>
      <xdr:rowOff>90533</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1272500" y="667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107060</xdr:rowOff>
    </xdr:from>
    <xdr:ext cx="378565"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21134017" y="645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145217</xdr:rowOff>
    </xdr:from>
    <xdr:to>
      <xdr:col>107</xdr:col>
      <xdr:colOff>50800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9545300" y="5460167"/>
          <a:ext cx="889000" cy="12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160879</xdr:rowOff>
    </xdr:from>
    <xdr:to>
      <xdr:col>107</xdr:col>
      <xdr:colOff>101600</xdr:colOff>
      <xdr:row>39</xdr:row>
      <xdr:rowOff>91029</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0383500" y="667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107556</xdr:rowOff>
    </xdr:from>
    <xdr:ext cx="378565"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0245017" y="645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145217</xdr:rowOff>
    </xdr:from>
    <xdr:to>
      <xdr:col>102</xdr:col>
      <xdr:colOff>114300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flipV="1">
          <a:off x="18656300" y="5460167"/>
          <a:ext cx="889000" cy="12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146987</xdr:rowOff>
    </xdr:from>
    <xdr:to>
      <xdr:col>102</xdr:col>
      <xdr:colOff>165100</xdr:colOff>
      <xdr:row>39</xdr:row>
      <xdr:rowOff>77137</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19494500" y="666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68264</xdr:rowOff>
    </xdr:from>
    <xdr:ext cx="469744"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9310428" y="675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159514</xdr:rowOff>
    </xdr:from>
    <xdr:to>
      <xdr:col>98</xdr:col>
      <xdr:colOff>38100</xdr:colOff>
      <xdr:row>39</xdr:row>
      <xdr:rowOff>89664</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8605500" y="6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106192</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8467017" y="644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140250</xdr:rowOff>
    </xdr:from>
    <xdr:ext cx="249299" cy="259045"/>
    <xdr:sp macro="" textlink="">
      <xdr:nvSpPr>
        <xdr:cNvPr id="756" name="諸支出金該当値テキスト">
          <a:extLst>
            <a:ext uri="{FF2B5EF4-FFF2-40B4-BE49-F238E27FC236}">
              <a16:creationId xmlns="" xmlns:a16="http://schemas.microsoft.com/office/drawing/2014/main" id="{00000000-0008-0000-0700-0000F4020000}"/>
            </a:ext>
          </a:extLst>
        </xdr:cNvPr>
        <xdr:cNvSpPr txBox="1"/>
      </xdr:nvSpPr>
      <xdr:spPr>
        <a:xfrm>
          <a:off x="22212300" y="6655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94417</xdr:rowOff>
    </xdr:from>
    <xdr:to>
      <xdr:col>102</xdr:col>
      <xdr:colOff>165100</xdr:colOff>
      <xdr:row>32</xdr:row>
      <xdr:rowOff>24567</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19494500" y="54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30</xdr:row>
      <xdr:rowOff>41094</xdr:rowOff>
    </xdr:from>
    <xdr:ext cx="59901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245795" y="518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目的別歳出決算額における住民一人あたりのコストは、商工費、消防費及び諸支出金を除くすべての費目において類似団体の平均値を上回っている。特に、衛生費については近年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増となっており、簡易水道会計への基準外繰出金が増額となったことが主な要因である。また、農林水産業費の増については、地籍調査事業費が増となったことが主な要因である。民生費については、特別養護老人ホーム建設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年度に終了したことによる反動減である。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年度決算における実質収支額は</a:t>
          </a:r>
          <a:r>
            <a:rPr kumimoji="1" lang="en-US" altLang="ja-JP" sz="1400">
              <a:latin typeface="ＭＳ ゴシック" pitchFamily="49" charset="-128"/>
              <a:ea typeface="ＭＳ ゴシック" pitchFamily="49" charset="-128"/>
            </a:rPr>
            <a:t>162,597</a:t>
          </a:r>
          <a:r>
            <a:rPr kumimoji="1" lang="ja-JP" altLang="en-US" sz="1400">
              <a:latin typeface="ＭＳ ゴシック" pitchFamily="49" charset="-128"/>
              <a:ea typeface="ＭＳ ゴシック" pitchFamily="49" charset="-128"/>
            </a:rPr>
            <a:t>千円となり、前年度と比較して</a:t>
          </a:r>
          <a:r>
            <a:rPr kumimoji="1" lang="en-US" altLang="ja-JP" sz="1400">
              <a:latin typeface="ＭＳ ゴシック" pitchFamily="49" charset="-128"/>
              <a:ea typeface="ＭＳ ゴシック" pitchFamily="49" charset="-128"/>
            </a:rPr>
            <a:t>12,334</a:t>
          </a:r>
          <a:r>
            <a:rPr kumimoji="1" lang="ja-JP" altLang="en-US" sz="1400">
              <a:latin typeface="ＭＳ ゴシック" pitchFamily="49" charset="-128"/>
              <a:ea typeface="ＭＳ ゴシック" pitchFamily="49" charset="-128"/>
            </a:rPr>
            <a:t>千円の減額となった。形式収支は</a:t>
          </a:r>
          <a:r>
            <a:rPr kumimoji="1" lang="en-US" altLang="ja-JP" sz="1400">
              <a:latin typeface="ＭＳ ゴシック" pitchFamily="49" charset="-128"/>
              <a:ea typeface="ＭＳ ゴシック" pitchFamily="49" charset="-128"/>
            </a:rPr>
            <a:t>35,522</a:t>
          </a:r>
          <a:r>
            <a:rPr kumimoji="1" lang="ja-JP" altLang="en-US" sz="1400">
              <a:latin typeface="ＭＳ ゴシック" pitchFamily="49" charset="-128"/>
              <a:ea typeface="ＭＳ ゴシック" pitchFamily="49" charset="-128"/>
            </a:rPr>
            <a:t>千円の増となり、平成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年度に繰り越すべき財源が</a:t>
          </a:r>
          <a:r>
            <a:rPr kumimoji="1" lang="en-US" altLang="ja-JP" sz="1400">
              <a:latin typeface="ＭＳ ゴシック" pitchFamily="49" charset="-128"/>
              <a:ea typeface="ＭＳ ゴシック" pitchFamily="49" charset="-128"/>
            </a:rPr>
            <a:t>47,856</a:t>
          </a:r>
          <a:r>
            <a:rPr kumimoji="1" lang="ja-JP" altLang="en-US" sz="1400">
              <a:latin typeface="ＭＳ ゴシック" pitchFamily="49" charset="-128"/>
              <a:ea typeface="ＭＳ ゴシック" pitchFamily="49" charset="-128"/>
            </a:rPr>
            <a:t>千円の増となったことが主な要因である。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しかし、依然として、国民健康保険病院は赤字経営の対策として、一般会計からの運営補助金等を支出していることから、経営改善が急務である。また、他の会計においてもこれまで以上に自主財源の確保、経営改革等を積極的に推進し、財政の健全化に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実質公債費比率（分子）については、前年度に比べ</a:t>
          </a:r>
          <a:r>
            <a:rPr kumimoji="1" lang="en-US" altLang="ja-JP" sz="1400">
              <a:latin typeface="ＭＳ ゴシック" pitchFamily="49" charset="-128"/>
              <a:ea typeface="ＭＳ ゴシック" pitchFamily="49" charset="-128"/>
            </a:rPr>
            <a:t>2,608</a:t>
          </a:r>
          <a:r>
            <a:rPr kumimoji="1" lang="ja-JP" altLang="en-US" sz="1400">
              <a:latin typeface="ＭＳ ゴシック" pitchFamily="49" charset="-128"/>
              <a:ea typeface="ＭＳ ゴシック" pitchFamily="49" charset="-128"/>
            </a:rPr>
            <a:t>千円の減となった。基準財政需要額算入額は</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千円の減となったが、元利償還金については</a:t>
          </a:r>
          <a:r>
            <a:rPr kumimoji="1" lang="en-US" altLang="ja-JP" sz="1400">
              <a:latin typeface="ＭＳ ゴシック" pitchFamily="49" charset="-128"/>
              <a:ea typeface="ＭＳ ゴシック" pitchFamily="49" charset="-128"/>
            </a:rPr>
            <a:t>448</a:t>
          </a:r>
          <a:r>
            <a:rPr kumimoji="1" lang="ja-JP" altLang="en-US" sz="1400">
              <a:latin typeface="ＭＳ ゴシック" pitchFamily="49" charset="-128"/>
              <a:ea typeface="ＭＳ ゴシック" pitchFamily="49" charset="-128"/>
            </a:rPr>
            <a:t>千円減、準元利償還金は</a:t>
          </a:r>
          <a:r>
            <a:rPr kumimoji="1" lang="en-US" altLang="ja-JP" sz="1400">
              <a:latin typeface="ＭＳ ゴシック" pitchFamily="49" charset="-128"/>
              <a:ea typeface="ＭＳ ゴシック" pitchFamily="49" charset="-128"/>
            </a:rPr>
            <a:t>2,488</a:t>
          </a:r>
          <a:r>
            <a:rPr kumimoji="1" lang="ja-JP" altLang="en-US" sz="1400">
              <a:latin typeface="ＭＳ ゴシック" pitchFamily="49" charset="-128"/>
              <a:ea typeface="ＭＳ ゴシック" pitchFamily="49" charset="-128"/>
            </a:rPr>
            <a:t>千円の減となったことが主な要因である。元利償還金については、平成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年度に借入を行った市町村振興資金の償還が平成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年度に完了したこと、準元利償還金については一部事務組合に対する負担金のうち公債費にかかる負担額が</a:t>
          </a:r>
          <a:r>
            <a:rPr kumimoji="1" lang="en-US" altLang="ja-JP" sz="1400">
              <a:latin typeface="ＭＳ ゴシック" pitchFamily="49" charset="-128"/>
              <a:ea typeface="ＭＳ ゴシック" pitchFamily="49" charset="-128"/>
            </a:rPr>
            <a:t>11,142</a:t>
          </a:r>
          <a:r>
            <a:rPr kumimoji="1" lang="ja-JP" altLang="en-US" sz="1400">
              <a:latin typeface="ＭＳ ゴシック" pitchFamily="49" charset="-128"/>
              <a:ea typeface="ＭＳ ゴシック" pitchFamily="49" charset="-128"/>
            </a:rPr>
            <a:t>千円の減となったことがそれぞれの主な減少要因である。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将来負担比率（分子）は前年度比</a:t>
          </a:r>
          <a:r>
            <a:rPr kumimoji="1" lang="en-US" altLang="ja-JP" sz="1200">
              <a:latin typeface="ＭＳ ゴシック" pitchFamily="49" charset="-128"/>
              <a:ea typeface="ＭＳ ゴシック" pitchFamily="49" charset="-128"/>
            </a:rPr>
            <a:t>405,545</a:t>
          </a:r>
          <a:r>
            <a:rPr kumimoji="1" lang="ja-JP" altLang="en-US" sz="1200">
              <a:latin typeface="ＭＳ ゴシック" pitchFamily="49" charset="-128"/>
              <a:ea typeface="ＭＳ ゴシック" pitchFamily="49" charset="-128"/>
            </a:rPr>
            <a:t>千円減となった。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・地方債の現在高の減</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前年度比</a:t>
          </a:r>
          <a:r>
            <a:rPr kumimoji="1" lang="en-US" altLang="ja-JP" sz="1200">
              <a:latin typeface="ＭＳ ゴシック" pitchFamily="49" charset="-128"/>
              <a:ea typeface="ＭＳ ゴシック" pitchFamily="49" charset="-128"/>
            </a:rPr>
            <a:t>242,783</a:t>
          </a:r>
          <a:r>
            <a:rPr kumimoji="1" lang="ja-JP" altLang="en-US" sz="1200">
              <a:latin typeface="ＭＳ ゴシック" pitchFamily="49" charset="-128"/>
              <a:ea typeface="ＭＳ ゴシック" pitchFamily="49" charset="-128"/>
            </a:rPr>
            <a:t>千円の減。平成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年度と比較して災害復旧事業費の減により災害復旧事業債発行額が減となったことに加え、平成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年度に臨時税収補填債を完済したことが主な要因である。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・充当可能基金の増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前年度比</a:t>
          </a:r>
          <a:r>
            <a:rPr kumimoji="1" lang="en-US" altLang="ja-JP" sz="1200">
              <a:latin typeface="ＭＳ ゴシック" pitchFamily="49" charset="-128"/>
              <a:ea typeface="ＭＳ ゴシック" pitchFamily="49" charset="-128"/>
            </a:rPr>
            <a:t>129,975</a:t>
          </a:r>
          <a:r>
            <a:rPr kumimoji="1" lang="ja-JP" altLang="en-US" sz="1200">
              <a:latin typeface="ＭＳ ゴシック" pitchFamily="49" charset="-128"/>
              <a:ea typeface="ＭＳ ゴシック" pitchFamily="49" charset="-128"/>
            </a:rPr>
            <a:t>千円の増。実質収支額のうち地方自治法第</a:t>
          </a:r>
          <a:r>
            <a:rPr kumimoji="1" lang="en-US" altLang="ja-JP" sz="1200">
              <a:latin typeface="ＭＳ ゴシック" pitchFamily="49" charset="-128"/>
              <a:ea typeface="ＭＳ ゴシック" pitchFamily="49" charset="-128"/>
            </a:rPr>
            <a:t>233</a:t>
          </a:r>
          <a:r>
            <a:rPr kumimoji="1" lang="ja-JP" altLang="en-US" sz="1200">
              <a:latin typeface="ＭＳ ゴシック" pitchFamily="49" charset="-128"/>
              <a:ea typeface="ＭＳ ゴシック" pitchFamily="49" charset="-128"/>
            </a:rPr>
            <a:t>条の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の規定による基金繰入により、財政調整基金の積立額が増加したことが主な要因である。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・退職手当負担見込額の減</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前年度比</a:t>
          </a:r>
          <a:r>
            <a:rPr kumimoji="1" lang="en-US" altLang="ja-JP" sz="1200">
              <a:latin typeface="ＭＳ ゴシック" pitchFamily="49" charset="-128"/>
              <a:ea typeface="ＭＳ ゴシック" pitchFamily="49" charset="-128"/>
            </a:rPr>
            <a:t>85,303</a:t>
          </a:r>
          <a:r>
            <a:rPr kumimoji="1" lang="ja-JP" altLang="en-US" sz="1200">
              <a:latin typeface="ＭＳ ゴシック" pitchFamily="49" charset="-128"/>
              <a:ea typeface="ＭＳ ゴシック" pitchFamily="49" charset="-128"/>
            </a:rPr>
            <a:t>千円の減。退職手当支給予定対象職員数の減が主な要因である。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宮崎県椎葉村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3,518,996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の規定による基金繰入及び基金利子の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将来のケーブルネットワーク施設設備更改に備え、ふるさと振興基金及び公共施設整備基金に積立を行ったことが主な要因である。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本村は主として、財政調整基金、ふるさと振興基金、過疎自立促進基金及び公共施設等整備基金に積立を行っている。財政調整基金については、基本的には地方自治法第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を実施し、財源不足の不足が生じたときの財源のため積立を行っている。ふるさと振興基金及び公共施設等整備基金については、将来予定されている大規模普通建設事業並びに公共施設整備維持管理経費の財源とするため計画的に積立を行っている。また、過疎自立促進基金については、過疎対策事業推進のため計画的な積立を行い、過疎対策事業実施の際の財源として充当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本村における「自ら考え自ら行う地域づくり事業」にかかる経費に充当。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・過疎自立促進基金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総合的な過疎対策事業を推進することにより、過疎地域からの脱却と住み心地の良い地域づくりを実現するための事業に充当。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地域の福祉の向上に資する事業に充当。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1,171,081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千円であり、前年度末比で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将来のケーブルネットワーク施設設備更改に備え、ふるさと振興基金及び公共施設整備基金に積み立てを行ったことが主な要因である。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基金を設置しており、将来当該基金を使用し事業を実施する見込みがある場合には計画的に予算に計上し積み立てを行っている。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1,729,847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の規定による基金繰入及び基金利子の積立による増が要因である。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並びに災害復旧及び緊急を要する大規模な土木、その他建設事業、地方債の繰上償還、その他財産取得等に財源の不足が生じたときの財源として当基金を設置している。積み立て方の考え方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の規定による基金繰入および予算計上された基金利子を積み立てることとしている。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618,068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基金利子の積立による増が要因である。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必要な財源を確保し、地方債の適正な管理を行うことにより将来にわたる財政の健全な運営に資するため当基金を設置している。積立の考え方については、基本的には将来地方債を繰上償還を行う際に計画的に予算計上をし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5508079</v>
      </c>
      <c r="BO4" s="372"/>
      <c r="BP4" s="372"/>
      <c r="BQ4" s="372"/>
      <c r="BR4" s="372"/>
      <c r="BS4" s="372"/>
      <c r="BT4" s="372"/>
      <c r="BU4" s="373"/>
      <c r="BV4" s="371">
        <v>6327946</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5.7</v>
      </c>
      <c r="CU4" s="378"/>
      <c r="CV4" s="378"/>
      <c r="CW4" s="378"/>
      <c r="CX4" s="378"/>
      <c r="CY4" s="378"/>
      <c r="CZ4" s="378"/>
      <c r="DA4" s="379"/>
      <c r="DB4" s="377">
        <v>5.8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5213475</v>
      </c>
      <c r="BO5" s="409"/>
      <c r="BP5" s="409"/>
      <c r="BQ5" s="409"/>
      <c r="BR5" s="409"/>
      <c r="BS5" s="409"/>
      <c r="BT5" s="409"/>
      <c r="BU5" s="410"/>
      <c r="BV5" s="408">
        <v>6068864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83.5</v>
      </c>
      <c r="CU5" s="406"/>
      <c r="CV5" s="406"/>
      <c r="CW5" s="406"/>
      <c r="CX5" s="406"/>
      <c r="CY5" s="406"/>
      <c r="CZ5" s="406"/>
      <c r="DA5" s="407"/>
      <c r="DB5" s="405">
        <v>81.7</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294604</v>
      </c>
      <c r="BO6" s="409"/>
      <c r="BP6" s="409"/>
      <c r="BQ6" s="409"/>
      <c r="BR6" s="409"/>
      <c r="BS6" s="409"/>
      <c r="BT6" s="409"/>
      <c r="BU6" s="410"/>
      <c r="BV6" s="408">
        <v>259082</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86.9</v>
      </c>
      <c r="CU6" s="446"/>
      <c r="CV6" s="446"/>
      <c r="CW6" s="446"/>
      <c r="CX6" s="446"/>
      <c r="CY6" s="446"/>
      <c r="CZ6" s="446"/>
      <c r="DA6" s="447"/>
      <c r="DB6" s="445">
        <v>84.9</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132007</v>
      </c>
      <c r="BO7" s="409"/>
      <c r="BP7" s="409"/>
      <c r="BQ7" s="409"/>
      <c r="BR7" s="409"/>
      <c r="BS7" s="409"/>
      <c r="BT7" s="409"/>
      <c r="BU7" s="410"/>
      <c r="BV7" s="408">
        <v>84151</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2868607</v>
      </c>
      <c r="CU7" s="409"/>
      <c r="CV7" s="409"/>
      <c r="CW7" s="409"/>
      <c r="CX7" s="409"/>
      <c r="CY7" s="409"/>
      <c r="CZ7" s="409"/>
      <c r="DA7" s="410"/>
      <c r="DB7" s="408">
        <v>2994156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162597</v>
      </c>
      <c r="BO8" s="409"/>
      <c r="BP8" s="409"/>
      <c r="BQ8" s="409"/>
      <c r="BR8" s="409"/>
      <c r="BS8" s="409"/>
      <c r="BT8" s="409"/>
      <c r="BU8" s="410"/>
      <c r="BV8" s="408">
        <v>174931</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0.15</v>
      </c>
      <c r="CU8" s="449"/>
      <c r="CV8" s="449"/>
      <c r="CW8" s="449"/>
      <c r="CX8" s="449"/>
      <c r="CY8" s="449"/>
      <c r="CZ8" s="449"/>
      <c r="DA8" s="450"/>
      <c r="DB8" s="448">
        <v>0.15</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2808</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88</v>
      </c>
      <c r="AV9" s="441"/>
      <c r="AW9" s="441"/>
      <c r="AX9" s="441"/>
      <c r="AY9" s="442" t="s">
        <v>110</v>
      </c>
      <c r="AZ9" s="443"/>
      <c r="BA9" s="443"/>
      <c r="BB9" s="443"/>
      <c r="BC9" s="443"/>
      <c r="BD9" s="443"/>
      <c r="BE9" s="443"/>
      <c r="BF9" s="443"/>
      <c r="BG9" s="443"/>
      <c r="BH9" s="443"/>
      <c r="BI9" s="443"/>
      <c r="BJ9" s="443"/>
      <c r="BK9" s="443"/>
      <c r="BL9" s="443"/>
      <c r="BM9" s="444"/>
      <c r="BN9" s="408">
        <v>-12334</v>
      </c>
      <c r="BO9" s="409"/>
      <c r="BP9" s="409"/>
      <c r="BQ9" s="409"/>
      <c r="BR9" s="409"/>
      <c r="BS9" s="409"/>
      <c r="BT9" s="409"/>
      <c r="BU9" s="410"/>
      <c r="BV9" s="408">
        <v>4190</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20.3</v>
      </c>
      <c r="CU9" s="406"/>
      <c r="CV9" s="406"/>
      <c r="CW9" s="406"/>
      <c r="CX9" s="406"/>
      <c r="CY9" s="406"/>
      <c r="CZ9" s="406"/>
      <c r="DA9" s="407"/>
      <c r="DB9" s="405">
        <v>19.7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3092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867</v>
      </c>
      <c r="BO10" s="409"/>
      <c r="BP10" s="409"/>
      <c r="BQ10" s="409"/>
      <c r="BR10" s="409"/>
      <c r="BS10" s="409"/>
      <c r="BT10" s="409"/>
      <c r="BU10" s="410"/>
      <c r="BV10" s="408">
        <v>1151</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2883</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2877</v>
      </c>
      <c r="S13" s="490"/>
      <c r="T13" s="490"/>
      <c r="U13" s="490"/>
      <c r="V13" s="491"/>
      <c r="W13" s="424" t="s">
        <v>133</v>
      </c>
      <c r="X13" s="425"/>
      <c r="Y13" s="425"/>
      <c r="Z13" s="425"/>
      <c r="AA13" s="425"/>
      <c r="AB13" s="415"/>
      <c r="AC13" s="459">
        <v>514</v>
      </c>
      <c r="AD13" s="460"/>
      <c r="AE13" s="460"/>
      <c r="AF13" s="460"/>
      <c r="AG13" s="499"/>
      <c r="AH13" s="459">
        <v>510</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-11467</v>
      </c>
      <c r="BO13" s="409"/>
      <c r="BP13" s="409"/>
      <c r="BQ13" s="409"/>
      <c r="BR13" s="409"/>
      <c r="BS13" s="409"/>
      <c r="BT13" s="409"/>
      <c r="BU13" s="410"/>
      <c r="BV13" s="408">
        <v>5341</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12</v>
      </c>
      <c r="CU13" s="406"/>
      <c r="CV13" s="406"/>
      <c r="CW13" s="406"/>
      <c r="CX13" s="406"/>
      <c r="CY13" s="406"/>
      <c r="CZ13" s="406"/>
      <c r="DA13" s="407"/>
      <c r="DB13" s="405">
        <v>11.6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2945</v>
      </c>
      <c r="S14" s="490"/>
      <c r="T14" s="490"/>
      <c r="U14" s="490"/>
      <c r="V14" s="491"/>
      <c r="W14" s="398"/>
      <c r="X14" s="399"/>
      <c r="Y14" s="399"/>
      <c r="Z14" s="399"/>
      <c r="AA14" s="399"/>
      <c r="AB14" s="388"/>
      <c r="AC14" s="492">
        <v>35.700000000000003</v>
      </c>
      <c r="AD14" s="493"/>
      <c r="AE14" s="493"/>
      <c r="AF14" s="493"/>
      <c r="AG14" s="494"/>
      <c r="AH14" s="492">
        <v>33.700000000000003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123</v>
      </c>
      <c r="CU14" s="504"/>
      <c r="CV14" s="504"/>
      <c r="CW14" s="504"/>
      <c r="CX14" s="504"/>
      <c r="CY14" s="504"/>
      <c r="CZ14" s="504"/>
      <c r="DA14" s="505"/>
      <c r="DB14" s="503">
        <v>0.9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2940</v>
      </c>
      <c r="S15" s="490"/>
      <c r="T15" s="490"/>
      <c r="U15" s="490"/>
      <c r="V15" s="491"/>
      <c r="W15" s="424" t="s">
        <v>141</v>
      </c>
      <c r="X15" s="425"/>
      <c r="Y15" s="425"/>
      <c r="Z15" s="425"/>
      <c r="AA15" s="425"/>
      <c r="AB15" s="415"/>
      <c r="AC15" s="459">
        <v>274</v>
      </c>
      <c r="AD15" s="460"/>
      <c r="AE15" s="460"/>
      <c r="AF15" s="460"/>
      <c r="AG15" s="499"/>
      <c r="AH15" s="459">
        <v>313</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410177</v>
      </c>
      <c r="BO15" s="372"/>
      <c r="BP15" s="372"/>
      <c r="BQ15" s="372"/>
      <c r="BR15" s="372"/>
      <c r="BS15" s="372"/>
      <c r="BT15" s="372"/>
      <c r="BU15" s="373"/>
      <c r="BV15" s="371">
        <v>421850</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19</v>
      </c>
      <c r="AD16" s="493"/>
      <c r="AE16" s="493"/>
      <c r="AF16" s="493"/>
      <c r="AG16" s="494"/>
      <c r="AH16" s="492">
        <v>20.7</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2665562</v>
      </c>
      <c r="BO16" s="409"/>
      <c r="BP16" s="409"/>
      <c r="BQ16" s="409"/>
      <c r="BR16" s="409"/>
      <c r="BS16" s="409"/>
      <c r="BT16" s="409"/>
      <c r="BU16" s="410"/>
      <c r="BV16" s="408">
        <v>2787729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653</v>
      </c>
      <c r="AD17" s="460"/>
      <c r="AE17" s="460"/>
      <c r="AF17" s="460"/>
      <c r="AG17" s="499"/>
      <c r="AH17" s="459">
        <v>692</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500593</v>
      </c>
      <c r="BO17" s="409"/>
      <c r="BP17" s="409"/>
      <c r="BQ17" s="409"/>
      <c r="BR17" s="409"/>
      <c r="BS17" s="409"/>
      <c r="BT17" s="409"/>
      <c r="BU17" s="410"/>
      <c r="BV17" s="408">
        <v>514097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537.29</v>
      </c>
      <c r="M18" s="521"/>
      <c r="N18" s="521"/>
      <c r="O18" s="521"/>
      <c r="P18" s="521"/>
      <c r="Q18" s="521"/>
      <c r="R18" s="522"/>
      <c r="S18" s="522"/>
      <c r="T18" s="522"/>
      <c r="U18" s="522"/>
      <c r="V18" s="523"/>
      <c r="W18" s="426"/>
      <c r="X18" s="427"/>
      <c r="Y18" s="427"/>
      <c r="Z18" s="427"/>
      <c r="AA18" s="427"/>
      <c r="AB18" s="418"/>
      <c r="AC18" s="524">
        <v>45.3</v>
      </c>
      <c r="AD18" s="525"/>
      <c r="AE18" s="525"/>
      <c r="AF18" s="525"/>
      <c r="AG18" s="526"/>
      <c r="AH18" s="524">
        <v>45.7</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2480108</v>
      </c>
      <c r="BO18" s="409"/>
      <c r="BP18" s="409"/>
      <c r="BQ18" s="409"/>
      <c r="BR18" s="409"/>
      <c r="BS18" s="409"/>
      <c r="BT18" s="409"/>
      <c r="BU18" s="410"/>
      <c r="BV18" s="408">
        <v>2520767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3714597</v>
      </c>
      <c r="BO19" s="409"/>
      <c r="BP19" s="409"/>
      <c r="BQ19" s="409"/>
      <c r="BR19" s="409"/>
      <c r="BS19" s="409"/>
      <c r="BT19" s="409"/>
      <c r="BU19" s="410"/>
      <c r="BV19" s="408">
        <v>3830955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1128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5850019</v>
      </c>
      <c r="BO23" s="409"/>
      <c r="BP23" s="409"/>
      <c r="BQ23" s="409"/>
      <c r="BR23" s="409"/>
      <c r="BS23" s="409"/>
      <c r="BT23" s="409"/>
      <c r="BU23" s="410"/>
      <c r="BV23" s="408">
        <v>6092802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7170</v>
      </c>
      <c r="R24" s="460"/>
      <c r="S24" s="460"/>
      <c r="T24" s="460"/>
      <c r="U24" s="460"/>
      <c r="V24" s="499"/>
      <c r="W24" s="558"/>
      <c r="X24" s="546"/>
      <c r="Y24" s="547"/>
      <c r="Z24" s="458" t="s">
        <v>165</v>
      </c>
      <c r="AA24" s="438"/>
      <c r="AB24" s="438"/>
      <c r="AC24" s="438"/>
      <c r="AD24" s="438"/>
      <c r="AE24" s="438"/>
      <c r="AF24" s="438"/>
      <c r="AG24" s="439"/>
      <c r="AH24" s="459">
        <v>86</v>
      </c>
      <c r="AI24" s="460"/>
      <c r="AJ24" s="460"/>
      <c r="AK24" s="460"/>
      <c r="AL24" s="499"/>
      <c r="AM24" s="459">
        <v>246390</v>
      </c>
      <c r="AN24" s="460"/>
      <c r="AO24" s="460"/>
      <c r="AP24" s="460"/>
      <c r="AQ24" s="460"/>
      <c r="AR24" s="499"/>
      <c r="AS24" s="459">
        <v>2865</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5358496</v>
      </c>
      <c r="BO24" s="409"/>
      <c r="BP24" s="409"/>
      <c r="BQ24" s="409"/>
      <c r="BR24" s="409"/>
      <c r="BS24" s="409"/>
      <c r="BT24" s="409"/>
      <c r="BU24" s="410"/>
      <c r="BV24" s="408">
        <v>5667795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5790</v>
      </c>
      <c r="R25" s="460"/>
      <c r="S25" s="460"/>
      <c r="T25" s="460"/>
      <c r="U25" s="460"/>
      <c r="V25" s="499"/>
      <c r="W25" s="558"/>
      <c r="X25" s="546"/>
      <c r="Y25" s="547"/>
      <c r="Z25" s="458" t="s">
        <v>168</v>
      </c>
      <c r="AA25" s="438"/>
      <c r="AB25" s="438"/>
      <c r="AC25" s="438"/>
      <c r="AD25" s="438"/>
      <c r="AE25" s="438"/>
      <c r="AF25" s="438"/>
      <c r="AG25" s="439"/>
      <c r="AH25" s="459" t="s">
        <v>122</v>
      </c>
      <c r="AI25" s="460"/>
      <c r="AJ25" s="460"/>
      <c r="AK25" s="460"/>
      <c r="AL25" s="499"/>
      <c r="AM25" s="459" t="s">
        <v>169</v>
      </c>
      <c r="AN25" s="460"/>
      <c r="AO25" s="460"/>
      <c r="AP25" s="460"/>
      <c r="AQ25" s="460"/>
      <c r="AR25" s="499"/>
      <c r="AS25" s="459" t="s">
        <v>170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240340</v>
      </c>
      <c r="BO25" s="372"/>
      <c r="BP25" s="372"/>
      <c r="BQ25" s="372"/>
      <c r="BR25" s="372"/>
      <c r="BS25" s="372"/>
      <c r="BT25" s="372"/>
      <c r="BU25" s="373"/>
      <c r="BV25" s="371">
        <v>218447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5490</v>
      </c>
      <c r="R26" s="460"/>
      <c r="S26" s="460"/>
      <c r="T26" s="460"/>
      <c r="U26" s="460"/>
      <c r="V26" s="499"/>
      <c r="W26" s="558"/>
      <c r="X26" s="546"/>
      <c r="Y26" s="547"/>
      <c r="Z26" s="458" t="s">
        <v>173</v>
      </c>
      <c r="AA26" s="568"/>
      <c r="AB26" s="568"/>
      <c r="AC26" s="568"/>
      <c r="AD26" s="568"/>
      <c r="AE26" s="568"/>
      <c r="AF26" s="568"/>
      <c r="AG26" s="569"/>
      <c r="AH26" s="459">
        <v>6</v>
      </c>
      <c r="AI26" s="460"/>
      <c r="AJ26" s="460"/>
      <c r="AK26" s="460"/>
      <c r="AL26" s="499"/>
      <c r="AM26" s="459">
        <v>19134</v>
      </c>
      <c r="AN26" s="460"/>
      <c r="AO26" s="460"/>
      <c r="AP26" s="460"/>
      <c r="AQ26" s="460"/>
      <c r="AR26" s="499"/>
      <c r="AS26" s="459">
        <v>3189</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170</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2930</v>
      </c>
      <c r="R27" s="460"/>
      <c r="S27" s="460"/>
      <c r="T27" s="460"/>
      <c r="U27" s="460"/>
      <c r="V27" s="499"/>
      <c r="W27" s="558"/>
      <c r="X27" s="546"/>
      <c r="Y27" s="547"/>
      <c r="Z27" s="458" t="s">
        <v>176</v>
      </c>
      <c r="AA27" s="438"/>
      <c r="AB27" s="438"/>
      <c r="AC27" s="438"/>
      <c r="AD27" s="438"/>
      <c r="AE27" s="438"/>
      <c r="AF27" s="438"/>
      <c r="AG27" s="439"/>
      <c r="AH27" s="459" t="s">
        <v>169</v>
      </c>
      <c r="AI27" s="460"/>
      <c r="AJ27" s="460"/>
      <c r="AK27" s="460"/>
      <c r="AL27" s="499"/>
      <c r="AM27" s="459" t="s">
        <v>122</v>
      </c>
      <c r="AN27" s="460"/>
      <c r="AO27" s="460"/>
      <c r="AP27" s="460"/>
      <c r="AQ27" s="460"/>
      <c r="AR27" s="499"/>
      <c r="AS27" s="459" t="s">
        <v>122</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364720</v>
      </c>
      <c r="BO27" s="582"/>
      <c r="BP27" s="582"/>
      <c r="BQ27" s="582"/>
      <c r="BR27" s="582"/>
      <c r="BS27" s="582"/>
      <c r="BT27" s="582"/>
      <c r="BU27" s="583"/>
      <c r="BV27" s="581">
        <v>364696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2200</v>
      </c>
      <c r="R28" s="460"/>
      <c r="S28" s="460"/>
      <c r="T28" s="460"/>
      <c r="U28" s="460"/>
      <c r="V28" s="499"/>
      <c r="W28" s="558"/>
      <c r="X28" s="546"/>
      <c r="Y28" s="547"/>
      <c r="Z28" s="458" t="s">
        <v>179</v>
      </c>
      <c r="AA28" s="438"/>
      <c r="AB28" s="438"/>
      <c r="AC28" s="438"/>
      <c r="AD28" s="438"/>
      <c r="AE28" s="438"/>
      <c r="AF28" s="438"/>
      <c r="AG28" s="439"/>
      <c r="AH28" s="459" t="s">
        <v>170</v>
      </c>
      <c r="AI28" s="460"/>
      <c r="AJ28" s="460"/>
      <c r="AK28" s="460"/>
      <c r="AL28" s="499"/>
      <c r="AM28" s="459" t="s">
        <v>122</v>
      </c>
      <c r="AN28" s="460"/>
      <c r="AO28" s="460"/>
      <c r="AP28" s="460"/>
      <c r="AQ28" s="460"/>
      <c r="AR28" s="499"/>
      <c r="AS28" s="459" t="s">
        <v>122</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1729847</v>
      </c>
      <c r="BO28" s="372"/>
      <c r="BP28" s="372"/>
      <c r="BQ28" s="372"/>
      <c r="BR28" s="372"/>
      <c r="BS28" s="372"/>
      <c r="BT28" s="372"/>
      <c r="BU28" s="373"/>
      <c r="BV28" s="371">
        <v>1640980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8</v>
      </c>
      <c r="M29" s="460"/>
      <c r="N29" s="460"/>
      <c r="O29" s="460"/>
      <c r="P29" s="499"/>
      <c r="Q29" s="459">
        <v>2030</v>
      </c>
      <c r="R29" s="460"/>
      <c r="S29" s="460"/>
      <c r="T29" s="460"/>
      <c r="U29" s="460"/>
      <c r="V29" s="499"/>
      <c r="W29" s="559"/>
      <c r="X29" s="560"/>
      <c r="Y29" s="561"/>
      <c r="Z29" s="458" t="s">
        <v>182</v>
      </c>
      <c r="AA29" s="438"/>
      <c r="AB29" s="438"/>
      <c r="AC29" s="438"/>
      <c r="AD29" s="438"/>
      <c r="AE29" s="438"/>
      <c r="AF29" s="438"/>
      <c r="AG29" s="439"/>
      <c r="AH29" s="459">
        <v>86</v>
      </c>
      <c r="AI29" s="460"/>
      <c r="AJ29" s="460"/>
      <c r="AK29" s="460"/>
      <c r="AL29" s="499"/>
      <c r="AM29" s="459">
        <v>246390</v>
      </c>
      <c r="AN29" s="460"/>
      <c r="AO29" s="460"/>
      <c r="AP29" s="460"/>
      <c r="AQ29" s="460"/>
      <c r="AR29" s="499"/>
      <c r="AS29" s="459">
        <v>2865</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618068</v>
      </c>
      <c r="BO29" s="409"/>
      <c r="BP29" s="409"/>
      <c r="BQ29" s="409"/>
      <c r="BR29" s="409"/>
      <c r="BS29" s="409"/>
      <c r="BT29" s="409"/>
      <c r="BU29" s="410"/>
      <c r="BV29" s="408">
        <v>617661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92.2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1171081</v>
      </c>
      <c r="BO30" s="582"/>
      <c r="BP30" s="582"/>
      <c r="BQ30" s="582"/>
      <c r="BR30" s="582"/>
      <c r="BS30" s="582"/>
      <c r="BT30" s="582"/>
      <c r="BU30" s="583"/>
      <c r="BV30" s="581">
        <v>1110103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198</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国民健康保険病院事業</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簡易水道事業</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日向東臼杵広域連合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耳川広域森林組合</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ケーブルネットワーク事業</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電気事業</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入郷地区衛生組合</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宮崎県林業公社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後期高齢者医療事業</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宮崎県北部広域行政事務組合（一般）</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介護サービス事業</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宮崎県北部広域行政事務組合（特別）</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後期高齢者医療広域連合（一般）</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後期高齢者医療広域連合（特別）</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宮崎県市町村総合事務組合（一般）</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宮崎県市町村総合事務組合（特別）</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宮崎県自治会館管理組合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gY9RPlqS549oF1hvgvgnyxJYjksoV5JArjb6dYiuWXhZmOapTc+OX/zLbBCGXeuBWRB+gt5oc8ha5nOmhtRPPg==" saltValue="35wmFW1XxD0W3+1SGm3N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395620</v>
      </c>
      <c r="S5" s="611"/>
      <c r="T5" s="611"/>
      <c r="U5" s="611"/>
      <c r="V5" s="611"/>
      <c r="W5" s="611"/>
      <c r="X5" s="611"/>
      <c r="Y5" s="612"/>
      <c r="Z5" s="613">
        <v>7.2</v>
      </c>
      <c r="AA5" s="613"/>
      <c r="AB5" s="613"/>
      <c r="AC5" s="613"/>
      <c r="AD5" s="614">
        <v>395620</v>
      </c>
      <c r="AE5" s="614"/>
      <c r="AF5" s="614"/>
      <c r="AG5" s="614"/>
      <c r="AH5" s="614"/>
      <c r="AI5" s="614"/>
      <c r="AJ5" s="614"/>
      <c r="AK5" s="614"/>
      <c r="AL5" s="615">
        <v>13.9</v>
      </c>
      <c r="AM5" s="616"/>
      <c r="AN5" s="616"/>
      <c r="AO5" s="617"/>
      <c r="AP5" s="607" t="s">
        <v>224</v>
      </c>
      <c r="AQ5" s="608"/>
      <c r="AR5" s="608"/>
      <c r="AS5" s="608"/>
      <c r="AT5" s="608"/>
      <c r="AU5" s="608"/>
      <c r="AV5" s="608"/>
      <c r="AW5" s="608"/>
      <c r="AX5" s="608"/>
      <c r="AY5" s="608"/>
      <c r="AZ5" s="608"/>
      <c r="BA5" s="608"/>
      <c r="BB5" s="608"/>
      <c r="BC5" s="608"/>
      <c r="BD5" s="608"/>
      <c r="BE5" s="608"/>
      <c r="BF5" s="609"/>
      <c r="BG5" s="621">
        <v>395620</v>
      </c>
      <c r="BH5" s="622"/>
      <c r="BI5" s="622"/>
      <c r="BJ5" s="622"/>
      <c r="BK5" s="622"/>
      <c r="BL5" s="622"/>
      <c r="BM5" s="622"/>
      <c r="BN5" s="623"/>
      <c r="BO5" s="624">
        <v>100</v>
      </c>
      <c r="BP5" s="624"/>
      <c r="BQ5" s="624"/>
      <c r="BR5" s="624"/>
      <c r="BS5" s="625">
        <v>51833</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102517</v>
      </c>
      <c r="S6" s="622"/>
      <c r="T6" s="622"/>
      <c r="U6" s="622"/>
      <c r="V6" s="622"/>
      <c r="W6" s="622"/>
      <c r="X6" s="622"/>
      <c r="Y6" s="623"/>
      <c r="Z6" s="624">
        <v>1.9</v>
      </c>
      <c r="AA6" s="624"/>
      <c r="AB6" s="624"/>
      <c r="AC6" s="624"/>
      <c r="AD6" s="625">
        <v>102517</v>
      </c>
      <c r="AE6" s="625"/>
      <c r="AF6" s="625"/>
      <c r="AG6" s="625"/>
      <c r="AH6" s="625"/>
      <c r="AI6" s="625"/>
      <c r="AJ6" s="625"/>
      <c r="AK6" s="625"/>
      <c r="AL6" s="626">
        <v>3.6</v>
      </c>
      <c r="AM6" s="627"/>
      <c r="AN6" s="627"/>
      <c r="AO6" s="628"/>
      <c r="AP6" s="618" t="s">
        <v>229</v>
      </c>
      <c r="AQ6" s="619"/>
      <c r="AR6" s="619"/>
      <c r="AS6" s="619"/>
      <c r="AT6" s="619"/>
      <c r="AU6" s="619"/>
      <c r="AV6" s="619"/>
      <c r="AW6" s="619"/>
      <c r="AX6" s="619"/>
      <c r="AY6" s="619"/>
      <c r="AZ6" s="619"/>
      <c r="BA6" s="619"/>
      <c r="BB6" s="619"/>
      <c r="BC6" s="619"/>
      <c r="BD6" s="619"/>
      <c r="BE6" s="619"/>
      <c r="BF6" s="620"/>
      <c r="BG6" s="621">
        <v>395620</v>
      </c>
      <c r="BH6" s="622"/>
      <c r="BI6" s="622"/>
      <c r="BJ6" s="622"/>
      <c r="BK6" s="622"/>
      <c r="BL6" s="622"/>
      <c r="BM6" s="622"/>
      <c r="BN6" s="623"/>
      <c r="BO6" s="624">
        <v>100</v>
      </c>
      <c r="BP6" s="624"/>
      <c r="BQ6" s="624"/>
      <c r="BR6" s="624"/>
      <c r="BS6" s="625">
        <v>51833</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65193</v>
      </c>
      <c r="CS6" s="622"/>
      <c r="CT6" s="622"/>
      <c r="CU6" s="622"/>
      <c r="CV6" s="622"/>
      <c r="CW6" s="622"/>
      <c r="CX6" s="622"/>
      <c r="CY6" s="623"/>
      <c r="CZ6" s="615">
        <v>1.3</v>
      </c>
      <c r="DA6" s="616"/>
      <c r="DB6" s="616"/>
      <c r="DC6" s="635"/>
      <c r="DD6" s="630" t="s">
        <v>170</v>
      </c>
      <c r="DE6" s="622"/>
      <c r="DF6" s="622"/>
      <c r="DG6" s="622"/>
      <c r="DH6" s="622"/>
      <c r="DI6" s="622"/>
      <c r="DJ6" s="622"/>
      <c r="DK6" s="622"/>
      <c r="DL6" s="622"/>
      <c r="DM6" s="622"/>
      <c r="DN6" s="622"/>
      <c r="DO6" s="622"/>
      <c r="DP6" s="623"/>
      <c r="DQ6" s="630">
        <v>65193</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267</v>
      </c>
      <c r="S7" s="622"/>
      <c r="T7" s="622"/>
      <c r="U7" s="622"/>
      <c r="V7" s="622"/>
      <c r="W7" s="622"/>
      <c r="X7" s="622"/>
      <c r="Y7" s="623"/>
      <c r="Z7" s="624">
        <v>0</v>
      </c>
      <c r="AA7" s="624"/>
      <c r="AB7" s="624"/>
      <c r="AC7" s="624"/>
      <c r="AD7" s="625">
        <v>267</v>
      </c>
      <c r="AE7" s="625"/>
      <c r="AF7" s="625"/>
      <c r="AG7" s="625"/>
      <c r="AH7" s="625"/>
      <c r="AI7" s="625"/>
      <c r="AJ7" s="625"/>
      <c r="AK7" s="625"/>
      <c r="AL7" s="626">
        <v>0</v>
      </c>
      <c r="AM7" s="627"/>
      <c r="AN7" s="627"/>
      <c r="AO7" s="628"/>
      <c r="AP7" s="618" t="s">
        <v>232</v>
      </c>
      <c r="AQ7" s="619"/>
      <c r="AR7" s="619"/>
      <c r="AS7" s="619"/>
      <c r="AT7" s="619"/>
      <c r="AU7" s="619"/>
      <c r="AV7" s="619"/>
      <c r="AW7" s="619"/>
      <c r="AX7" s="619"/>
      <c r="AY7" s="619"/>
      <c r="AZ7" s="619"/>
      <c r="BA7" s="619"/>
      <c r="BB7" s="619"/>
      <c r="BC7" s="619"/>
      <c r="BD7" s="619"/>
      <c r="BE7" s="619"/>
      <c r="BF7" s="620"/>
      <c r="BG7" s="621">
        <v>89534</v>
      </c>
      <c r="BH7" s="622"/>
      <c r="BI7" s="622"/>
      <c r="BJ7" s="622"/>
      <c r="BK7" s="622"/>
      <c r="BL7" s="622"/>
      <c r="BM7" s="622"/>
      <c r="BN7" s="623"/>
      <c r="BO7" s="624">
        <v>22.6</v>
      </c>
      <c r="BP7" s="624"/>
      <c r="BQ7" s="624"/>
      <c r="BR7" s="624"/>
      <c r="BS7" s="625">
        <v>2581</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949118</v>
      </c>
      <c r="CS7" s="622"/>
      <c r="CT7" s="622"/>
      <c r="CU7" s="622"/>
      <c r="CV7" s="622"/>
      <c r="CW7" s="622"/>
      <c r="CX7" s="622"/>
      <c r="CY7" s="623"/>
      <c r="CZ7" s="624">
        <v>18.2</v>
      </c>
      <c r="DA7" s="624"/>
      <c r="DB7" s="624"/>
      <c r="DC7" s="624"/>
      <c r="DD7" s="630">
        <v>136795</v>
      </c>
      <c r="DE7" s="622"/>
      <c r="DF7" s="622"/>
      <c r="DG7" s="622"/>
      <c r="DH7" s="622"/>
      <c r="DI7" s="622"/>
      <c r="DJ7" s="622"/>
      <c r="DK7" s="622"/>
      <c r="DL7" s="622"/>
      <c r="DM7" s="622"/>
      <c r="DN7" s="622"/>
      <c r="DO7" s="622"/>
      <c r="DP7" s="623"/>
      <c r="DQ7" s="630">
        <v>614610</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531</v>
      </c>
      <c r="S8" s="622"/>
      <c r="T8" s="622"/>
      <c r="U8" s="622"/>
      <c r="V8" s="622"/>
      <c r="W8" s="622"/>
      <c r="X8" s="622"/>
      <c r="Y8" s="623"/>
      <c r="Z8" s="624">
        <v>0</v>
      </c>
      <c r="AA8" s="624"/>
      <c r="AB8" s="624"/>
      <c r="AC8" s="624"/>
      <c r="AD8" s="625">
        <v>531</v>
      </c>
      <c r="AE8" s="625"/>
      <c r="AF8" s="625"/>
      <c r="AG8" s="625"/>
      <c r="AH8" s="625"/>
      <c r="AI8" s="625"/>
      <c r="AJ8" s="625"/>
      <c r="AK8" s="625"/>
      <c r="AL8" s="626">
        <v>0</v>
      </c>
      <c r="AM8" s="627"/>
      <c r="AN8" s="627"/>
      <c r="AO8" s="628"/>
      <c r="AP8" s="618" t="s">
        <v>235</v>
      </c>
      <c r="AQ8" s="619"/>
      <c r="AR8" s="619"/>
      <c r="AS8" s="619"/>
      <c r="AT8" s="619"/>
      <c r="AU8" s="619"/>
      <c r="AV8" s="619"/>
      <c r="AW8" s="619"/>
      <c r="AX8" s="619"/>
      <c r="AY8" s="619"/>
      <c r="AZ8" s="619"/>
      <c r="BA8" s="619"/>
      <c r="BB8" s="619"/>
      <c r="BC8" s="619"/>
      <c r="BD8" s="619"/>
      <c r="BE8" s="619"/>
      <c r="BF8" s="620"/>
      <c r="BG8" s="621">
        <v>3713</v>
      </c>
      <c r="BH8" s="622"/>
      <c r="BI8" s="622"/>
      <c r="BJ8" s="622"/>
      <c r="BK8" s="622"/>
      <c r="BL8" s="622"/>
      <c r="BM8" s="622"/>
      <c r="BN8" s="623"/>
      <c r="BO8" s="624">
        <v>0.9</v>
      </c>
      <c r="BP8" s="624"/>
      <c r="BQ8" s="624"/>
      <c r="BR8" s="624"/>
      <c r="BS8" s="630" t="s">
        <v>170</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653308</v>
      </c>
      <c r="CS8" s="622"/>
      <c r="CT8" s="622"/>
      <c r="CU8" s="622"/>
      <c r="CV8" s="622"/>
      <c r="CW8" s="622"/>
      <c r="CX8" s="622"/>
      <c r="CY8" s="623"/>
      <c r="CZ8" s="624">
        <v>12.5</v>
      </c>
      <c r="DA8" s="624"/>
      <c r="DB8" s="624"/>
      <c r="DC8" s="624"/>
      <c r="DD8" s="630">
        <v>65369</v>
      </c>
      <c r="DE8" s="622"/>
      <c r="DF8" s="622"/>
      <c r="DG8" s="622"/>
      <c r="DH8" s="622"/>
      <c r="DI8" s="622"/>
      <c r="DJ8" s="622"/>
      <c r="DK8" s="622"/>
      <c r="DL8" s="622"/>
      <c r="DM8" s="622"/>
      <c r="DN8" s="622"/>
      <c r="DO8" s="622"/>
      <c r="DP8" s="623"/>
      <c r="DQ8" s="630">
        <v>388177</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511</v>
      </c>
      <c r="S9" s="622"/>
      <c r="T9" s="622"/>
      <c r="U9" s="622"/>
      <c r="V9" s="622"/>
      <c r="W9" s="622"/>
      <c r="X9" s="622"/>
      <c r="Y9" s="623"/>
      <c r="Z9" s="624">
        <v>0</v>
      </c>
      <c r="AA9" s="624"/>
      <c r="AB9" s="624"/>
      <c r="AC9" s="624"/>
      <c r="AD9" s="625">
        <v>511</v>
      </c>
      <c r="AE9" s="625"/>
      <c r="AF9" s="625"/>
      <c r="AG9" s="625"/>
      <c r="AH9" s="625"/>
      <c r="AI9" s="625"/>
      <c r="AJ9" s="625"/>
      <c r="AK9" s="625"/>
      <c r="AL9" s="626">
        <v>0</v>
      </c>
      <c r="AM9" s="627"/>
      <c r="AN9" s="627"/>
      <c r="AO9" s="628"/>
      <c r="AP9" s="618" t="s">
        <v>238</v>
      </c>
      <c r="AQ9" s="619"/>
      <c r="AR9" s="619"/>
      <c r="AS9" s="619"/>
      <c r="AT9" s="619"/>
      <c r="AU9" s="619"/>
      <c r="AV9" s="619"/>
      <c r="AW9" s="619"/>
      <c r="AX9" s="619"/>
      <c r="AY9" s="619"/>
      <c r="AZ9" s="619"/>
      <c r="BA9" s="619"/>
      <c r="BB9" s="619"/>
      <c r="BC9" s="619"/>
      <c r="BD9" s="619"/>
      <c r="BE9" s="619"/>
      <c r="BF9" s="620"/>
      <c r="BG9" s="621">
        <v>72809</v>
      </c>
      <c r="BH9" s="622"/>
      <c r="BI9" s="622"/>
      <c r="BJ9" s="622"/>
      <c r="BK9" s="622"/>
      <c r="BL9" s="622"/>
      <c r="BM9" s="622"/>
      <c r="BN9" s="623"/>
      <c r="BO9" s="624">
        <v>18.399999999999999</v>
      </c>
      <c r="BP9" s="624"/>
      <c r="BQ9" s="624"/>
      <c r="BR9" s="624"/>
      <c r="BS9" s="630" t="s">
        <v>122</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397756</v>
      </c>
      <c r="CS9" s="622"/>
      <c r="CT9" s="622"/>
      <c r="CU9" s="622"/>
      <c r="CV9" s="622"/>
      <c r="CW9" s="622"/>
      <c r="CX9" s="622"/>
      <c r="CY9" s="623"/>
      <c r="CZ9" s="624">
        <v>7.6</v>
      </c>
      <c r="DA9" s="624"/>
      <c r="DB9" s="624"/>
      <c r="DC9" s="624"/>
      <c r="DD9" s="630">
        <v>13872</v>
      </c>
      <c r="DE9" s="622"/>
      <c r="DF9" s="622"/>
      <c r="DG9" s="622"/>
      <c r="DH9" s="622"/>
      <c r="DI9" s="622"/>
      <c r="DJ9" s="622"/>
      <c r="DK9" s="622"/>
      <c r="DL9" s="622"/>
      <c r="DM9" s="622"/>
      <c r="DN9" s="622"/>
      <c r="DO9" s="622"/>
      <c r="DP9" s="623"/>
      <c r="DQ9" s="630">
        <v>369127</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170</v>
      </c>
      <c r="AA10" s="624"/>
      <c r="AB10" s="624"/>
      <c r="AC10" s="624"/>
      <c r="AD10" s="625" t="s">
        <v>170</v>
      </c>
      <c r="AE10" s="625"/>
      <c r="AF10" s="625"/>
      <c r="AG10" s="625"/>
      <c r="AH10" s="625"/>
      <c r="AI10" s="625"/>
      <c r="AJ10" s="625"/>
      <c r="AK10" s="625"/>
      <c r="AL10" s="626" t="s">
        <v>122</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8293</v>
      </c>
      <c r="BH10" s="622"/>
      <c r="BI10" s="622"/>
      <c r="BJ10" s="622"/>
      <c r="BK10" s="622"/>
      <c r="BL10" s="622"/>
      <c r="BM10" s="622"/>
      <c r="BN10" s="623"/>
      <c r="BO10" s="624">
        <v>2.1</v>
      </c>
      <c r="BP10" s="624"/>
      <c r="BQ10" s="624"/>
      <c r="BR10" s="624"/>
      <c r="BS10" s="630">
        <v>1645</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2960</v>
      </c>
      <c r="CS10" s="622"/>
      <c r="CT10" s="622"/>
      <c r="CU10" s="622"/>
      <c r="CV10" s="622"/>
      <c r="CW10" s="622"/>
      <c r="CX10" s="622"/>
      <c r="CY10" s="623"/>
      <c r="CZ10" s="624">
        <v>0.1</v>
      </c>
      <c r="DA10" s="624"/>
      <c r="DB10" s="624"/>
      <c r="DC10" s="624"/>
      <c r="DD10" s="630" t="s">
        <v>122</v>
      </c>
      <c r="DE10" s="622"/>
      <c r="DF10" s="622"/>
      <c r="DG10" s="622"/>
      <c r="DH10" s="622"/>
      <c r="DI10" s="622"/>
      <c r="DJ10" s="622"/>
      <c r="DK10" s="622"/>
      <c r="DL10" s="622"/>
      <c r="DM10" s="622"/>
      <c r="DN10" s="622"/>
      <c r="DO10" s="622"/>
      <c r="DP10" s="623"/>
      <c r="DQ10" s="630">
        <v>2960</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4719</v>
      </c>
      <c r="BH11" s="622"/>
      <c r="BI11" s="622"/>
      <c r="BJ11" s="622"/>
      <c r="BK11" s="622"/>
      <c r="BL11" s="622"/>
      <c r="BM11" s="622"/>
      <c r="BN11" s="623"/>
      <c r="BO11" s="624">
        <v>1.2</v>
      </c>
      <c r="BP11" s="624"/>
      <c r="BQ11" s="624"/>
      <c r="BR11" s="624"/>
      <c r="BS11" s="630">
        <v>936</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777959</v>
      </c>
      <c r="CS11" s="622"/>
      <c r="CT11" s="622"/>
      <c r="CU11" s="622"/>
      <c r="CV11" s="622"/>
      <c r="CW11" s="622"/>
      <c r="CX11" s="622"/>
      <c r="CY11" s="623"/>
      <c r="CZ11" s="624">
        <v>14.9</v>
      </c>
      <c r="DA11" s="624"/>
      <c r="DB11" s="624"/>
      <c r="DC11" s="624"/>
      <c r="DD11" s="630">
        <v>276221</v>
      </c>
      <c r="DE11" s="622"/>
      <c r="DF11" s="622"/>
      <c r="DG11" s="622"/>
      <c r="DH11" s="622"/>
      <c r="DI11" s="622"/>
      <c r="DJ11" s="622"/>
      <c r="DK11" s="622"/>
      <c r="DL11" s="622"/>
      <c r="DM11" s="622"/>
      <c r="DN11" s="622"/>
      <c r="DO11" s="622"/>
      <c r="DP11" s="623"/>
      <c r="DQ11" s="630">
        <v>393224</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50558</v>
      </c>
      <c r="S12" s="622"/>
      <c r="T12" s="622"/>
      <c r="U12" s="622"/>
      <c r="V12" s="622"/>
      <c r="W12" s="622"/>
      <c r="X12" s="622"/>
      <c r="Y12" s="623"/>
      <c r="Z12" s="624">
        <v>0.9</v>
      </c>
      <c r="AA12" s="624"/>
      <c r="AB12" s="624"/>
      <c r="AC12" s="624"/>
      <c r="AD12" s="625">
        <v>50558</v>
      </c>
      <c r="AE12" s="625"/>
      <c r="AF12" s="625"/>
      <c r="AG12" s="625"/>
      <c r="AH12" s="625"/>
      <c r="AI12" s="625"/>
      <c r="AJ12" s="625"/>
      <c r="AK12" s="625"/>
      <c r="AL12" s="626">
        <v>1.8</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286590</v>
      </c>
      <c r="BH12" s="622"/>
      <c r="BI12" s="622"/>
      <c r="BJ12" s="622"/>
      <c r="BK12" s="622"/>
      <c r="BL12" s="622"/>
      <c r="BM12" s="622"/>
      <c r="BN12" s="623"/>
      <c r="BO12" s="624">
        <v>72.400000000000006</v>
      </c>
      <c r="BP12" s="624"/>
      <c r="BQ12" s="624"/>
      <c r="BR12" s="624"/>
      <c r="BS12" s="630">
        <v>49252</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112990</v>
      </c>
      <c r="CS12" s="622"/>
      <c r="CT12" s="622"/>
      <c r="CU12" s="622"/>
      <c r="CV12" s="622"/>
      <c r="CW12" s="622"/>
      <c r="CX12" s="622"/>
      <c r="CY12" s="623"/>
      <c r="CZ12" s="624">
        <v>2.2000000000000002</v>
      </c>
      <c r="DA12" s="624"/>
      <c r="DB12" s="624"/>
      <c r="DC12" s="624"/>
      <c r="DD12" s="630">
        <v>12558</v>
      </c>
      <c r="DE12" s="622"/>
      <c r="DF12" s="622"/>
      <c r="DG12" s="622"/>
      <c r="DH12" s="622"/>
      <c r="DI12" s="622"/>
      <c r="DJ12" s="622"/>
      <c r="DK12" s="622"/>
      <c r="DL12" s="622"/>
      <c r="DM12" s="622"/>
      <c r="DN12" s="622"/>
      <c r="DO12" s="622"/>
      <c r="DP12" s="623"/>
      <c r="DQ12" s="630">
        <v>98689</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170</v>
      </c>
      <c r="AA13" s="624"/>
      <c r="AB13" s="624"/>
      <c r="AC13" s="624"/>
      <c r="AD13" s="625" t="s">
        <v>122</v>
      </c>
      <c r="AE13" s="625"/>
      <c r="AF13" s="625"/>
      <c r="AG13" s="625"/>
      <c r="AH13" s="625"/>
      <c r="AI13" s="625"/>
      <c r="AJ13" s="625"/>
      <c r="AK13" s="625"/>
      <c r="AL13" s="626" t="s">
        <v>122</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279029</v>
      </c>
      <c r="BH13" s="622"/>
      <c r="BI13" s="622"/>
      <c r="BJ13" s="622"/>
      <c r="BK13" s="622"/>
      <c r="BL13" s="622"/>
      <c r="BM13" s="622"/>
      <c r="BN13" s="623"/>
      <c r="BO13" s="624">
        <v>70.5</v>
      </c>
      <c r="BP13" s="624"/>
      <c r="BQ13" s="624"/>
      <c r="BR13" s="624"/>
      <c r="BS13" s="630">
        <v>49252</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677059</v>
      </c>
      <c r="CS13" s="622"/>
      <c r="CT13" s="622"/>
      <c r="CU13" s="622"/>
      <c r="CV13" s="622"/>
      <c r="CW13" s="622"/>
      <c r="CX13" s="622"/>
      <c r="CY13" s="623"/>
      <c r="CZ13" s="624">
        <v>13</v>
      </c>
      <c r="DA13" s="624"/>
      <c r="DB13" s="624"/>
      <c r="DC13" s="624"/>
      <c r="DD13" s="630">
        <v>618741</v>
      </c>
      <c r="DE13" s="622"/>
      <c r="DF13" s="622"/>
      <c r="DG13" s="622"/>
      <c r="DH13" s="622"/>
      <c r="DI13" s="622"/>
      <c r="DJ13" s="622"/>
      <c r="DK13" s="622"/>
      <c r="DL13" s="622"/>
      <c r="DM13" s="622"/>
      <c r="DN13" s="622"/>
      <c r="DO13" s="622"/>
      <c r="DP13" s="623"/>
      <c r="DQ13" s="630">
        <v>271320</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170</v>
      </c>
      <c r="S14" s="622"/>
      <c r="T14" s="622"/>
      <c r="U14" s="622"/>
      <c r="V14" s="622"/>
      <c r="W14" s="622"/>
      <c r="X14" s="622"/>
      <c r="Y14" s="623"/>
      <c r="Z14" s="624" t="s">
        <v>170</v>
      </c>
      <c r="AA14" s="624"/>
      <c r="AB14" s="624"/>
      <c r="AC14" s="624"/>
      <c r="AD14" s="625" t="s">
        <v>170</v>
      </c>
      <c r="AE14" s="625"/>
      <c r="AF14" s="625"/>
      <c r="AG14" s="625"/>
      <c r="AH14" s="625"/>
      <c r="AI14" s="625"/>
      <c r="AJ14" s="625"/>
      <c r="AK14" s="625"/>
      <c r="AL14" s="626" t="s">
        <v>122</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10944</v>
      </c>
      <c r="BH14" s="622"/>
      <c r="BI14" s="622"/>
      <c r="BJ14" s="622"/>
      <c r="BK14" s="622"/>
      <c r="BL14" s="622"/>
      <c r="BM14" s="622"/>
      <c r="BN14" s="623"/>
      <c r="BO14" s="624">
        <v>2.8</v>
      </c>
      <c r="BP14" s="624"/>
      <c r="BQ14" s="624"/>
      <c r="BR14" s="624"/>
      <c r="BS14" s="630" t="s">
        <v>122</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66208</v>
      </c>
      <c r="CS14" s="622"/>
      <c r="CT14" s="622"/>
      <c r="CU14" s="622"/>
      <c r="CV14" s="622"/>
      <c r="CW14" s="622"/>
      <c r="CX14" s="622"/>
      <c r="CY14" s="623"/>
      <c r="CZ14" s="624">
        <v>1.3</v>
      </c>
      <c r="DA14" s="624"/>
      <c r="DB14" s="624"/>
      <c r="DC14" s="624"/>
      <c r="DD14" s="630">
        <v>11687</v>
      </c>
      <c r="DE14" s="622"/>
      <c r="DF14" s="622"/>
      <c r="DG14" s="622"/>
      <c r="DH14" s="622"/>
      <c r="DI14" s="622"/>
      <c r="DJ14" s="622"/>
      <c r="DK14" s="622"/>
      <c r="DL14" s="622"/>
      <c r="DM14" s="622"/>
      <c r="DN14" s="622"/>
      <c r="DO14" s="622"/>
      <c r="DP14" s="623"/>
      <c r="DQ14" s="630">
        <v>62691</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19098</v>
      </c>
      <c r="S15" s="622"/>
      <c r="T15" s="622"/>
      <c r="U15" s="622"/>
      <c r="V15" s="622"/>
      <c r="W15" s="622"/>
      <c r="X15" s="622"/>
      <c r="Y15" s="623"/>
      <c r="Z15" s="624">
        <v>0.3</v>
      </c>
      <c r="AA15" s="624"/>
      <c r="AB15" s="624"/>
      <c r="AC15" s="624"/>
      <c r="AD15" s="625">
        <v>19098</v>
      </c>
      <c r="AE15" s="625"/>
      <c r="AF15" s="625"/>
      <c r="AG15" s="625"/>
      <c r="AH15" s="625"/>
      <c r="AI15" s="625"/>
      <c r="AJ15" s="625"/>
      <c r="AK15" s="625"/>
      <c r="AL15" s="626">
        <v>0.7</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8552</v>
      </c>
      <c r="BH15" s="622"/>
      <c r="BI15" s="622"/>
      <c r="BJ15" s="622"/>
      <c r="BK15" s="622"/>
      <c r="BL15" s="622"/>
      <c r="BM15" s="622"/>
      <c r="BN15" s="623"/>
      <c r="BO15" s="624">
        <v>2.2000000000000002</v>
      </c>
      <c r="BP15" s="624"/>
      <c r="BQ15" s="624"/>
      <c r="BR15" s="624"/>
      <c r="BS15" s="630" t="s">
        <v>170</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536479</v>
      </c>
      <c r="CS15" s="622"/>
      <c r="CT15" s="622"/>
      <c r="CU15" s="622"/>
      <c r="CV15" s="622"/>
      <c r="CW15" s="622"/>
      <c r="CX15" s="622"/>
      <c r="CY15" s="623"/>
      <c r="CZ15" s="624">
        <v>10.3</v>
      </c>
      <c r="DA15" s="624"/>
      <c r="DB15" s="624"/>
      <c r="DC15" s="624"/>
      <c r="DD15" s="630">
        <v>223487</v>
      </c>
      <c r="DE15" s="622"/>
      <c r="DF15" s="622"/>
      <c r="DG15" s="622"/>
      <c r="DH15" s="622"/>
      <c r="DI15" s="622"/>
      <c r="DJ15" s="622"/>
      <c r="DK15" s="622"/>
      <c r="DL15" s="622"/>
      <c r="DM15" s="622"/>
      <c r="DN15" s="622"/>
      <c r="DO15" s="622"/>
      <c r="DP15" s="623"/>
      <c r="DQ15" s="630">
        <v>356164</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170</v>
      </c>
      <c r="S16" s="622"/>
      <c r="T16" s="622"/>
      <c r="U16" s="622"/>
      <c r="V16" s="622"/>
      <c r="W16" s="622"/>
      <c r="X16" s="622"/>
      <c r="Y16" s="623"/>
      <c r="Z16" s="624" t="s">
        <v>122</v>
      </c>
      <c r="AA16" s="624"/>
      <c r="AB16" s="624"/>
      <c r="AC16" s="624"/>
      <c r="AD16" s="625" t="s">
        <v>170</v>
      </c>
      <c r="AE16" s="625"/>
      <c r="AF16" s="625"/>
      <c r="AG16" s="625"/>
      <c r="AH16" s="625"/>
      <c r="AI16" s="625"/>
      <c r="AJ16" s="625"/>
      <c r="AK16" s="625"/>
      <c r="AL16" s="626" t="s">
        <v>170</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170</v>
      </c>
      <c r="BP16" s="624"/>
      <c r="BQ16" s="624"/>
      <c r="BR16" s="624"/>
      <c r="BS16" s="630" t="s">
        <v>170</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221625</v>
      </c>
      <c r="CS16" s="622"/>
      <c r="CT16" s="622"/>
      <c r="CU16" s="622"/>
      <c r="CV16" s="622"/>
      <c r="CW16" s="622"/>
      <c r="CX16" s="622"/>
      <c r="CY16" s="623"/>
      <c r="CZ16" s="624">
        <v>4.3</v>
      </c>
      <c r="DA16" s="624"/>
      <c r="DB16" s="624"/>
      <c r="DC16" s="624"/>
      <c r="DD16" s="630" t="s">
        <v>170</v>
      </c>
      <c r="DE16" s="622"/>
      <c r="DF16" s="622"/>
      <c r="DG16" s="622"/>
      <c r="DH16" s="622"/>
      <c r="DI16" s="622"/>
      <c r="DJ16" s="622"/>
      <c r="DK16" s="622"/>
      <c r="DL16" s="622"/>
      <c r="DM16" s="622"/>
      <c r="DN16" s="622"/>
      <c r="DO16" s="622"/>
      <c r="DP16" s="623"/>
      <c r="DQ16" s="630">
        <v>45018</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152</v>
      </c>
      <c r="S17" s="622"/>
      <c r="T17" s="622"/>
      <c r="U17" s="622"/>
      <c r="V17" s="622"/>
      <c r="W17" s="622"/>
      <c r="X17" s="622"/>
      <c r="Y17" s="623"/>
      <c r="Z17" s="624">
        <v>0</v>
      </c>
      <c r="AA17" s="624"/>
      <c r="AB17" s="624"/>
      <c r="AC17" s="624"/>
      <c r="AD17" s="625">
        <v>152</v>
      </c>
      <c r="AE17" s="625"/>
      <c r="AF17" s="625"/>
      <c r="AG17" s="625"/>
      <c r="AH17" s="625"/>
      <c r="AI17" s="625"/>
      <c r="AJ17" s="625"/>
      <c r="AK17" s="625"/>
      <c r="AL17" s="626">
        <v>0</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170</v>
      </c>
      <c r="BH17" s="622"/>
      <c r="BI17" s="622"/>
      <c r="BJ17" s="622"/>
      <c r="BK17" s="622"/>
      <c r="BL17" s="622"/>
      <c r="BM17" s="622"/>
      <c r="BN17" s="623"/>
      <c r="BO17" s="624" t="s">
        <v>122</v>
      </c>
      <c r="BP17" s="624"/>
      <c r="BQ17" s="624"/>
      <c r="BR17" s="624"/>
      <c r="BS17" s="630" t="s">
        <v>170</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752820</v>
      </c>
      <c r="CS17" s="622"/>
      <c r="CT17" s="622"/>
      <c r="CU17" s="622"/>
      <c r="CV17" s="622"/>
      <c r="CW17" s="622"/>
      <c r="CX17" s="622"/>
      <c r="CY17" s="623"/>
      <c r="CZ17" s="624">
        <v>14.4</v>
      </c>
      <c r="DA17" s="624"/>
      <c r="DB17" s="624"/>
      <c r="DC17" s="624"/>
      <c r="DD17" s="630" t="s">
        <v>122</v>
      </c>
      <c r="DE17" s="622"/>
      <c r="DF17" s="622"/>
      <c r="DG17" s="622"/>
      <c r="DH17" s="622"/>
      <c r="DI17" s="622"/>
      <c r="DJ17" s="622"/>
      <c r="DK17" s="622"/>
      <c r="DL17" s="622"/>
      <c r="DM17" s="622"/>
      <c r="DN17" s="622"/>
      <c r="DO17" s="622"/>
      <c r="DP17" s="623"/>
      <c r="DQ17" s="630">
        <v>752820</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2730493</v>
      </c>
      <c r="S18" s="622"/>
      <c r="T18" s="622"/>
      <c r="U18" s="622"/>
      <c r="V18" s="622"/>
      <c r="W18" s="622"/>
      <c r="X18" s="622"/>
      <c r="Y18" s="623"/>
      <c r="Z18" s="624">
        <v>49.6</v>
      </c>
      <c r="AA18" s="624"/>
      <c r="AB18" s="624"/>
      <c r="AC18" s="624"/>
      <c r="AD18" s="625">
        <v>2253830</v>
      </c>
      <c r="AE18" s="625"/>
      <c r="AF18" s="625"/>
      <c r="AG18" s="625"/>
      <c r="AH18" s="625"/>
      <c r="AI18" s="625"/>
      <c r="AJ18" s="625"/>
      <c r="AK18" s="625"/>
      <c r="AL18" s="626">
        <v>79</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170</v>
      </c>
      <c r="CS18" s="622"/>
      <c r="CT18" s="622"/>
      <c r="CU18" s="622"/>
      <c r="CV18" s="622"/>
      <c r="CW18" s="622"/>
      <c r="CX18" s="622"/>
      <c r="CY18" s="623"/>
      <c r="CZ18" s="624" t="s">
        <v>122</v>
      </c>
      <c r="DA18" s="624"/>
      <c r="DB18" s="624"/>
      <c r="DC18" s="624"/>
      <c r="DD18" s="630" t="s">
        <v>170</v>
      </c>
      <c r="DE18" s="622"/>
      <c r="DF18" s="622"/>
      <c r="DG18" s="622"/>
      <c r="DH18" s="622"/>
      <c r="DI18" s="622"/>
      <c r="DJ18" s="622"/>
      <c r="DK18" s="622"/>
      <c r="DL18" s="622"/>
      <c r="DM18" s="622"/>
      <c r="DN18" s="622"/>
      <c r="DO18" s="622"/>
      <c r="DP18" s="623"/>
      <c r="DQ18" s="630" t="s">
        <v>170</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2253830</v>
      </c>
      <c r="S19" s="622"/>
      <c r="T19" s="622"/>
      <c r="U19" s="622"/>
      <c r="V19" s="622"/>
      <c r="W19" s="622"/>
      <c r="X19" s="622"/>
      <c r="Y19" s="623"/>
      <c r="Z19" s="624">
        <v>40.9</v>
      </c>
      <c r="AA19" s="624"/>
      <c r="AB19" s="624"/>
      <c r="AC19" s="624"/>
      <c r="AD19" s="625">
        <v>2253830</v>
      </c>
      <c r="AE19" s="625"/>
      <c r="AF19" s="625"/>
      <c r="AG19" s="625"/>
      <c r="AH19" s="625"/>
      <c r="AI19" s="625"/>
      <c r="AJ19" s="625"/>
      <c r="AK19" s="625"/>
      <c r="AL19" s="626">
        <v>79</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t="s">
        <v>170</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170</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476663</v>
      </c>
      <c r="S20" s="622"/>
      <c r="T20" s="622"/>
      <c r="U20" s="622"/>
      <c r="V20" s="622"/>
      <c r="W20" s="622"/>
      <c r="X20" s="622"/>
      <c r="Y20" s="623"/>
      <c r="Z20" s="624">
        <v>8.6999999999999993</v>
      </c>
      <c r="AA20" s="624"/>
      <c r="AB20" s="624"/>
      <c r="AC20" s="624"/>
      <c r="AD20" s="625" t="s">
        <v>170</v>
      </c>
      <c r="AE20" s="625"/>
      <c r="AF20" s="625"/>
      <c r="AG20" s="625"/>
      <c r="AH20" s="625"/>
      <c r="AI20" s="625"/>
      <c r="AJ20" s="625"/>
      <c r="AK20" s="625"/>
      <c r="AL20" s="626" t="s">
        <v>122</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24" t="s">
        <v>170</v>
      </c>
      <c r="BP20" s="624"/>
      <c r="BQ20" s="624"/>
      <c r="BR20" s="624"/>
      <c r="BS20" s="630" t="s">
        <v>170</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5213475</v>
      </c>
      <c r="CS20" s="622"/>
      <c r="CT20" s="622"/>
      <c r="CU20" s="622"/>
      <c r="CV20" s="622"/>
      <c r="CW20" s="622"/>
      <c r="CX20" s="622"/>
      <c r="CY20" s="623"/>
      <c r="CZ20" s="624">
        <v>100</v>
      </c>
      <c r="DA20" s="624"/>
      <c r="DB20" s="624"/>
      <c r="DC20" s="624"/>
      <c r="DD20" s="630">
        <v>1358730</v>
      </c>
      <c r="DE20" s="622"/>
      <c r="DF20" s="622"/>
      <c r="DG20" s="622"/>
      <c r="DH20" s="622"/>
      <c r="DI20" s="622"/>
      <c r="DJ20" s="622"/>
      <c r="DK20" s="622"/>
      <c r="DL20" s="622"/>
      <c r="DM20" s="622"/>
      <c r="DN20" s="622"/>
      <c r="DO20" s="622"/>
      <c r="DP20" s="623"/>
      <c r="DQ20" s="630">
        <v>3419993</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t="s">
        <v>170</v>
      </c>
      <c r="S21" s="622"/>
      <c r="T21" s="622"/>
      <c r="U21" s="622"/>
      <c r="V21" s="622"/>
      <c r="W21" s="622"/>
      <c r="X21" s="622"/>
      <c r="Y21" s="623"/>
      <c r="Z21" s="624" t="s">
        <v>170</v>
      </c>
      <c r="AA21" s="624"/>
      <c r="AB21" s="624"/>
      <c r="AC21" s="624"/>
      <c r="AD21" s="625" t="s">
        <v>122</v>
      </c>
      <c r="AE21" s="625"/>
      <c r="AF21" s="625"/>
      <c r="AG21" s="625"/>
      <c r="AH21" s="625"/>
      <c r="AI21" s="625"/>
      <c r="AJ21" s="625"/>
      <c r="AK21" s="625"/>
      <c r="AL21" s="626" t="s">
        <v>170</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170</v>
      </c>
      <c r="BP21" s="624"/>
      <c r="BQ21" s="624"/>
      <c r="BR21" s="624"/>
      <c r="BS21" s="630" t="s">
        <v>122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3299747</v>
      </c>
      <c r="S22" s="622"/>
      <c r="T22" s="622"/>
      <c r="U22" s="622"/>
      <c r="V22" s="622"/>
      <c r="W22" s="622"/>
      <c r="X22" s="622"/>
      <c r="Y22" s="623"/>
      <c r="Z22" s="624">
        <v>59.9</v>
      </c>
      <c r="AA22" s="624"/>
      <c r="AB22" s="624"/>
      <c r="AC22" s="624"/>
      <c r="AD22" s="625">
        <v>2823084</v>
      </c>
      <c r="AE22" s="625"/>
      <c r="AF22" s="625"/>
      <c r="AG22" s="625"/>
      <c r="AH22" s="625"/>
      <c r="AI22" s="625"/>
      <c r="AJ22" s="625"/>
      <c r="AK22" s="625"/>
      <c r="AL22" s="626">
        <v>98.9</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170</v>
      </c>
      <c r="BH22" s="622"/>
      <c r="BI22" s="622"/>
      <c r="BJ22" s="622"/>
      <c r="BK22" s="622"/>
      <c r="BL22" s="622"/>
      <c r="BM22" s="622"/>
      <c r="BN22" s="623"/>
      <c r="BO22" s="624" t="s">
        <v>170</v>
      </c>
      <c r="BP22" s="624"/>
      <c r="BQ22" s="624"/>
      <c r="BR22" s="624"/>
      <c r="BS22" s="630" t="s">
        <v>170</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t="s">
        <v>122</v>
      </c>
      <c r="S23" s="622"/>
      <c r="T23" s="622"/>
      <c r="U23" s="622"/>
      <c r="V23" s="622"/>
      <c r="W23" s="622"/>
      <c r="X23" s="622"/>
      <c r="Y23" s="623"/>
      <c r="Z23" s="624" t="s">
        <v>122</v>
      </c>
      <c r="AA23" s="624"/>
      <c r="AB23" s="624"/>
      <c r="AC23" s="624"/>
      <c r="AD23" s="625" t="s">
        <v>170</v>
      </c>
      <c r="AE23" s="625"/>
      <c r="AF23" s="625"/>
      <c r="AG23" s="625"/>
      <c r="AH23" s="625"/>
      <c r="AI23" s="625"/>
      <c r="AJ23" s="625"/>
      <c r="AK23" s="625"/>
      <c r="AL23" s="626" t="s">
        <v>122</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170</v>
      </c>
      <c r="BH23" s="622"/>
      <c r="BI23" s="622"/>
      <c r="BJ23" s="622"/>
      <c r="BK23" s="622"/>
      <c r="BL23" s="622"/>
      <c r="BM23" s="622"/>
      <c r="BN23" s="623"/>
      <c r="BO23" s="624" t="s">
        <v>170</v>
      </c>
      <c r="BP23" s="624"/>
      <c r="BQ23" s="624"/>
      <c r="BR23" s="624"/>
      <c r="BS23" s="630" t="s">
        <v>170</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3" t="s">
        <v>283</v>
      </c>
      <c r="DM23" s="654"/>
      <c r="DN23" s="654"/>
      <c r="DO23" s="654"/>
      <c r="DP23" s="654"/>
      <c r="DQ23" s="654"/>
      <c r="DR23" s="654"/>
      <c r="DS23" s="654"/>
      <c r="DT23" s="654"/>
      <c r="DU23" s="654"/>
      <c r="DV23" s="655"/>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7272</v>
      </c>
      <c r="S24" s="622"/>
      <c r="T24" s="622"/>
      <c r="U24" s="622"/>
      <c r="V24" s="622"/>
      <c r="W24" s="622"/>
      <c r="X24" s="622"/>
      <c r="Y24" s="623"/>
      <c r="Z24" s="624">
        <v>0.1</v>
      </c>
      <c r="AA24" s="624"/>
      <c r="AB24" s="624"/>
      <c r="AC24" s="624"/>
      <c r="AD24" s="625" t="s">
        <v>170</v>
      </c>
      <c r="AE24" s="625"/>
      <c r="AF24" s="625"/>
      <c r="AG24" s="625"/>
      <c r="AH24" s="625"/>
      <c r="AI24" s="625"/>
      <c r="AJ24" s="625"/>
      <c r="AK24" s="625"/>
      <c r="AL24" s="626" t="s">
        <v>170</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170</v>
      </c>
      <c r="BH24" s="622"/>
      <c r="BI24" s="622"/>
      <c r="BJ24" s="622"/>
      <c r="BK24" s="622"/>
      <c r="BL24" s="622"/>
      <c r="BM24" s="622"/>
      <c r="BN24" s="623"/>
      <c r="BO24" s="624" t="s">
        <v>170</v>
      </c>
      <c r="BP24" s="624"/>
      <c r="BQ24" s="624"/>
      <c r="BR24" s="624"/>
      <c r="BS24" s="630" t="s">
        <v>170</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1785159</v>
      </c>
      <c r="CS24" s="611"/>
      <c r="CT24" s="611"/>
      <c r="CU24" s="611"/>
      <c r="CV24" s="611"/>
      <c r="CW24" s="611"/>
      <c r="CX24" s="611"/>
      <c r="CY24" s="612"/>
      <c r="CZ24" s="615">
        <v>34.200000000000003</v>
      </c>
      <c r="DA24" s="616"/>
      <c r="DB24" s="616"/>
      <c r="DC24" s="635"/>
      <c r="DD24" s="656">
        <v>1596216</v>
      </c>
      <c r="DE24" s="611"/>
      <c r="DF24" s="611"/>
      <c r="DG24" s="611"/>
      <c r="DH24" s="611"/>
      <c r="DI24" s="611"/>
      <c r="DJ24" s="611"/>
      <c r="DK24" s="612"/>
      <c r="DL24" s="656">
        <v>1562636</v>
      </c>
      <c r="DM24" s="611"/>
      <c r="DN24" s="611"/>
      <c r="DO24" s="611"/>
      <c r="DP24" s="611"/>
      <c r="DQ24" s="611"/>
      <c r="DR24" s="611"/>
      <c r="DS24" s="611"/>
      <c r="DT24" s="611"/>
      <c r="DU24" s="611"/>
      <c r="DV24" s="612"/>
      <c r="DW24" s="615">
        <v>52.6</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62754</v>
      </c>
      <c r="S25" s="622"/>
      <c r="T25" s="622"/>
      <c r="U25" s="622"/>
      <c r="V25" s="622"/>
      <c r="W25" s="622"/>
      <c r="X25" s="622"/>
      <c r="Y25" s="623"/>
      <c r="Z25" s="624">
        <v>1.1000000000000001</v>
      </c>
      <c r="AA25" s="624"/>
      <c r="AB25" s="624"/>
      <c r="AC25" s="624"/>
      <c r="AD25" s="625" t="s">
        <v>122</v>
      </c>
      <c r="AE25" s="625"/>
      <c r="AF25" s="625"/>
      <c r="AG25" s="625"/>
      <c r="AH25" s="625"/>
      <c r="AI25" s="625"/>
      <c r="AJ25" s="625"/>
      <c r="AK25" s="625"/>
      <c r="AL25" s="626" t="s">
        <v>122</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170</v>
      </c>
      <c r="BP25" s="624"/>
      <c r="BQ25" s="624"/>
      <c r="BR25" s="624"/>
      <c r="BS25" s="630" t="s">
        <v>170</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827427</v>
      </c>
      <c r="CS25" s="645"/>
      <c r="CT25" s="645"/>
      <c r="CU25" s="645"/>
      <c r="CV25" s="645"/>
      <c r="CW25" s="645"/>
      <c r="CX25" s="645"/>
      <c r="CY25" s="646"/>
      <c r="CZ25" s="626">
        <v>15.9</v>
      </c>
      <c r="DA25" s="657"/>
      <c r="DB25" s="657"/>
      <c r="DC25" s="659"/>
      <c r="DD25" s="630">
        <v>773623</v>
      </c>
      <c r="DE25" s="645"/>
      <c r="DF25" s="645"/>
      <c r="DG25" s="645"/>
      <c r="DH25" s="645"/>
      <c r="DI25" s="645"/>
      <c r="DJ25" s="645"/>
      <c r="DK25" s="646"/>
      <c r="DL25" s="630">
        <v>740795</v>
      </c>
      <c r="DM25" s="645"/>
      <c r="DN25" s="645"/>
      <c r="DO25" s="645"/>
      <c r="DP25" s="645"/>
      <c r="DQ25" s="645"/>
      <c r="DR25" s="645"/>
      <c r="DS25" s="645"/>
      <c r="DT25" s="645"/>
      <c r="DU25" s="645"/>
      <c r="DV25" s="646"/>
      <c r="DW25" s="626">
        <v>25</v>
      </c>
      <c r="DX25" s="657"/>
      <c r="DY25" s="657"/>
      <c r="DZ25" s="657"/>
      <c r="EA25" s="657"/>
      <c r="EB25" s="657"/>
      <c r="EC25" s="658"/>
    </row>
    <row r="26" spans="2:133" ht="11.25" customHeight="1">
      <c r="B26" s="618" t="s">
        <v>291</v>
      </c>
      <c r="C26" s="619"/>
      <c r="D26" s="619"/>
      <c r="E26" s="619"/>
      <c r="F26" s="619"/>
      <c r="G26" s="619"/>
      <c r="H26" s="619"/>
      <c r="I26" s="619"/>
      <c r="J26" s="619"/>
      <c r="K26" s="619"/>
      <c r="L26" s="619"/>
      <c r="M26" s="619"/>
      <c r="N26" s="619"/>
      <c r="O26" s="619"/>
      <c r="P26" s="619"/>
      <c r="Q26" s="620"/>
      <c r="R26" s="621">
        <v>2319</v>
      </c>
      <c r="S26" s="622"/>
      <c r="T26" s="622"/>
      <c r="U26" s="622"/>
      <c r="V26" s="622"/>
      <c r="W26" s="622"/>
      <c r="X26" s="622"/>
      <c r="Y26" s="623"/>
      <c r="Z26" s="624">
        <v>0</v>
      </c>
      <c r="AA26" s="624"/>
      <c r="AB26" s="624"/>
      <c r="AC26" s="624"/>
      <c r="AD26" s="625" t="s">
        <v>170</v>
      </c>
      <c r="AE26" s="625"/>
      <c r="AF26" s="625"/>
      <c r="AG26" s="625"/>
      <c r="AH26" s="625"/>
      <c r="AI26" s="625"/>
      <c r="AJ26" s="625"/>
      <c r="AK26" s="625"/>
      <c r="AL26" s="626" t="s">
        <v>170</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170</v>
      </c>
      <c r="BH26" s="622"/>
      <c r="BI26" s="622"/>
      <c r="BJ26" s="622"/>
      <c r="BK26" s="622"/>
      <c r="BL26" s="622"/>
      <c r="BM26" s="622"/>
      <c r="BN26" s="623"/>
      <c r="BO26" s="624" t="s">
        <v>170</v>
      </c>
      <c r="BP26" s="624"/>
      <c r="BQ26" s="624"/>
      <c r="BR26" s="624"/>
      <c r="BS26" s="630" t="s">
        <v>122</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459363</v>
      </c>
      <c r="CS26" s="622"/>
      <c r="CT26" s="622"/>
      <c r="CU26" s="622"/>
      <c r="CV26" s="622"/>
      <c r="CW26" s="622"/>
      <c r="CX26" s="622"/>
      <c r="CY26" s="623"/>
      <c r="CZ26" s="626">
        <v>8.8000000000000007</v>
      </c>
      <c r="DA26" s="657"/>
      <c r="DB26" s="657"/>
      <c r="DC26" s="659"/>
      <c r="DD26" s="630">
        <v>412817</v>
      </c>
      <c r="DE26" s="622"/>
      <c r="DF26" s="622"/>
      <c r="DG26" s="622"/>
      <c r="DH26" s="622"/>
      <c r="DI26" s="622"/>
      <c r="DJ26" s="622"/>
      <c r="DK26" s="623"/>
      <c r="DL26" s="630" t="s">
        <v>170</v>
      </c>
      <c r="DM26" s="622"/>
      <c r="DN26" s="622"/>
      <c r="DO26" s="622"/>
      <c r="DP26" s="622"/>
      <c r="DQ26" s="622"/>
      <c r="DR26" s="622"/>
      <c r="DS26" s="622"/>
      <c r="DT26" s="622"/>
      <c r="DU26" s="622"/>
      <c r="DV26" s="623"/>
      <c r="DW26" s="626" t="s">
        <v>170</v>
      </c>
      <c r="DX26" s="657"/>
      <c r="DY26" s="657"/>
      <c r="DZ26" s="657"/>
      <c r="EA26" s="657"/>
      <c r="EB26" s="657"/>
      <c r="EC26" s="658"/>
    </row>
    <row r="27" spans="2:133" ht="11.25" customHeight="1">
      <c r="B27" s="618" t="s">
        <v>294</v>
      </c>
      <c r="C27" s="619"/>
      <c r="D27" s="619"/>
      <c r="E27" s="619"/>
      <c r="F27" s="619"/>
      <c r="G27" s="619"/>
      <c r="H27" s="619"/>
      <c r="I27" s="619"/>
      <c r="J27" s="619"/>
      <c r="K27" s="619"/>
      <c r="L27" s="619"/>
      <c r="M27" s="619"/>
      <c r="N27" s="619"/>
      <c r="O27" s="619"/>
      <c r="P27" s="619"/>
      <c r="Q27" s="620"/>
      <c r="R27" s="621">
        <v>562263</v>
      </c>
      <c r="S27" s="622"/>
      <c r="T27" s="622"/>
      <c r="U27" s="622"/>
      <c r="V27" s="622"/>
      <c r="W27" s="622"/>
      <c r="X27" s="622"/>
      <c r="Y27" s="623"/>
      <c r="Z27" s="624">
        <v>10.199999999999999</v>
      </c>
      <c r="AA27" s="624"/>
      <c r="AB27" s="624"/>
      <c r="AC27" s="624"/>
      <c r="AD27" s="625" t="s">
        <v>170</v>
      </c>
      <c r="AE27" s="625"/>
      <c r="AF27" s="625"/>
      <c r="AG27" s="625"/>
      <c r="AH27" s="625"/>
      <c r="AI27" s="625"/>
      <c r="AJ27" s="625"/>
      <c r="AK27" s="625"/>
      <c r="AL27" s="626" t="s">
        <v>170</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395620</v>
      </c>
      <c r="BH27" s="622"/>
      <c r="BI27" s="622"/>
      <c r="BJ27" s="622"/>
      <c r="BK27" s="622"/>
      <c r="BL27" s="622"/>
      <c r="BM27" s="622"/>
      <c r="BN27" s="623"/>
      <c r="BO27" s="624">
        <v>100</v>
      </c>
      <c r="BP27" s="624"/>
      <c r="BQ27" s="624"/>
      <c r="BR27" s="624"/>
      <c r="BS27" s="630">
        <v>51833</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204912</v>
      </c>
      <c r="CS27" s="645"/>
      <c r="CT27" s="645"/>
      <c r="CU27" s="645"/>
      <c r="CV27" s="645"/>
      <c r="CW27" s="645"/>
      <c r="CX27" s="645"/>
      <c r="CY27" s="646"/>
      <c r="CZ27" s="626">
        <v>3.9</v>
      </c>
      <c r="DA27" s="657"/>
      <c r="DB27" s="657"/>
      <c r="DC27" s="659"/>
      <c r="DD27" s="630">
        <v>69773</v>
      </c>
      <c r="DE27" s="645"/>
      <c r="DF27" s="645"/>
      <c r="DG27" s="645"/>
      <c r="DH27" s="645"/>
      <c r="DI27" s="645"/>
      <c r="DJ27" s="645"/>
      <c r="DK27" s="646"/>
      <c r="DL27" s="630">
        <v>69021</v>
      </c>
      <c r="DM27" s="645"/>
      <c r="DN27" s="645"/>
      <c r="DO27" s="645"/>
      <c r="DP27" s="645"/>
      <c r="DQ27" s="645"/>
      <c r="DR27" s="645"/>
      <c r="DS27" s="645"/>
      <c r="DT27" s="645"/>
      <c r="DU27" s="645"/>
      <c r="DV27" s="646"/>
      <c r="DW27" s="626">
        <v>2.2999999999999998</v>
      </c>
      <c r="DX27" s="657"/>
      <c r="DY27" s="657"/>
      <c r="DZ27" s="657"/>
      <c r="EA27" s="657"/>
      <c r="EB27" s="657"/>
      <c r="EC27" s="658"/>
    </row>
    <row r="28" spans="2:133" ht="11.25" customHeight="1">
      <c r="B28" s="663" t="s">
        <v>297</v>
      </c>
      <c r="C28" s="664"/>
      <c r="D28" s="664"/>
      <c r="E28" s="664"/>
      <c r="F28" s="664"/>
      <c r="G28" s="664"/>
      <c r="H28" s="664"/>
      <c r="I28" s="664"/>
      <c r="J28" s="664"/>
      <c r="K28" s="664"/>
      <c r="L28" s="664"/>
      <c r="M28" s="664"/>
      <c r="N28" s="664"/>
      <c r="O28" s="664"/>
      <c r="P28" s="664"/>
      <c r="Q28" s="665"/>
      <c r="R28" s="621" t="s">
        <v>170</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170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752820</v>
      </c>
      <c r="CS28" s="622"/>
      <c r="CT28" s="622"/>
      <c r="CU28" s="622"/>
      <c r="CV28" s="622"/>
      <c r="CW28" s="622"/>
      <c r="CX28" s="622"/>
      <c r="CY28" s="623"/>
      <c r="CZ28" s="626">
        <v>14.4</v>
      </c>
      <c r="DA28" s="657"/>
      <c r="DB28" s="657"/>
      <c r="DC28" s="659"/>
      <c r="DD28" s="630">
        <v>752820</v>
      </c>
      <c r="DE28" s="622"/>
      <c r="DF28" s="622"/>
      <c r="DG28" s="622"/>
      <c r="DH28" s="622"/>
      <c r="DI28" s="622"/>
      <c r="DJ28" s="622"/>
      <c r="DK28" s="623"/>
      <c r="DL28" s="630">
        <v>752820</v>
      </c>
      <c r="DM28" s="622"/>
      <c r="DN28" s="622"/>
      <c r="DO28" s="622"/>
      <c r="DP28" s="622"/>
      <c r="DQ28" s="622"/>
      <c r="DR28" s="622"/>
      <c r="DS28" s="622"/>
      <c r="DT28" s="622"/>
      <c r="DU28" s="622"/>
      <c r="DV28" s="623"/>
      <c r="DW28" s="626">
        <v>25.4</v>
      </c>
      <c r="DX28" s="657"/>
      <c r="DY28" s="657"/>
      <c r="DZ28" s="657"/>
      <c r="EA28" s="657"/>
      <c r="EB28" s="657"/>
      <c r="EC28" s="658"/>
    </row>
    <row r="29" spans="2:133" ht="11.25" customHeight="1">
      <c r="B29" s="618" t="s">
        <v>299</v>
      </c>
      <c r="C29" s="619"/>
      <c r="D29" s="619"/>
      <c r="E29" s="619"/>
      <c r="F29" s="619"/>
      <c r="G29" s="619"/>
      <c r="H29" s="619"/>
      <c r="I29" s="619"/>
      <c r="J29" s="619"/>
      <c r="K29" s="619"/>
      <c r="L29" s="619"/>
      <c r="M29" s="619"/>
      <c r="N29" s="619"/>
      <c r="O29" s="619"/>
      <c r="P29" s="619"/>
      <c r="Q29" s="620"/>
      <c r="R29" s="621">
        <v>604555</v>
      </c>
      <c r="S29" s="622"/>
      <c r="T29" s="622"/>
      <c r="U29" s="622"/>
      <c r="V29" s="622"/>
      <c r="W29" s="622"/>
      <c r="X29" s="622"/>
      <c r="Y29" s="623"/>
      <c r="Z29" s="624">
        <v>11</v>
      </c>
      <c r="AA29" s="624"/>
      <c r="AB29" s="624"/>
      <c r="AC29" s="624"/>
      <c r="AD29" s="625" t="s">
        <v>170</v>
      </c>
      <c r="AE29" s="625"/>
      <c r="AF29" s="625"/>
      <c r="AG29" s="625"/>
      <c r="AH29" s="625"/>
      <c r="AI29" s="625"/>
      <c r="AJ29" s="625"/>
      <c r="AK29" s="625"/>
      <c r="AL29" s="626" t="s">
        <v>122</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752820</v>
      </c>
      <c r="CS29" s="645"/>
      <c r="CT29" s="645"/>
      <c r="CU29" s="645"/>
      <c r="CV29" s="645"/>
      <c r="CW29" s="645"/>
      <c r="CX29" s="645"/>
      <c r="CY29" s="646"/>
      <c r="CZ29" s="626">
        <v>14.4</v>
      </c>
      <c r="DA29" s="657"/>
      <c r="DB29" s="657"/>
      <c r="DC29" s="659"/>
      <c r="DD29" s="630">
        <v>752820</v>
      </c>
      <c r="DE29" s="645"/>
      <c r="DF29" s="645"/>
      <c r="DG29" s="645"/>
      <c r="DH29" s="645"/>
      <c r="DI29" s="645"/>
      <c r="DJ29" s="645"/>
      <c r="DK29" s="646"/>
      <c r="DL29" s="630">
        <v>752820</v>
      </c>
      <c r="DM29" s="645"/>
      <c r="DN29" s="645"/>
      <c r="DO29" s="645"/>
      <c r="DP29" s="645"/>
      <c r="DQ29" s="645"/>
      <c r="DR29" s="645"/>
      <c r="DS29" s="645"/>
      <c r="DT29" s="645"/>
      <c r="DU29" s="645"/>
      <c r="DV29" s="646"/>
      <c r="DW29" s="626">
        <v>25.4</v>
      </c>
      <c r="DX29" s="657"/>
      <c r="DY29" s="657"/>
      <c r="DZ29" s="657"/>
      <c r="EA29" s="657"/>
      <c r="EB29" s="657"/>
      <c r="EC29" s="658"/>
    </row>
    <row r="30" spans="2:133" ht="11.25" customHeight="1">
      <c r="B30" s="618" t="s">
        <v>304</v>
      </c>
      <c r="C30" s="619"/>
      <c r="D30" s="619"/>
      <c r="E30" s="619"/>
      <c r="F30" s="619"/>
      <c r="G30" s="619"/>
      <c r="H30" s="619"/>
      <c r="I30" s="619"/>
      <c r="J30" s="619"/>
      <c r="K30" s="619"/>
      <c r="L30" s="619"/>
      <c r="M30" s="619"/>
      <c r="N30" s="619"/>
      <c r="O30" s="619"/>
      <c r="P30" s="619"/>
      <c r="Q30" s="620"/>
      <c r="R30" s="621">
        <v>42068</v>
      </c>
      <c r="S30" s="622"/>
      <c r="T30" s="622"/>
      <c r="U30" s="622"/>
      <c r="V30" s="622"/>
      <c r="W30" s="622"/>
      <c r="X30" s="622"/>
      <c r="Y30" s="623"/>
      <c r="Z30" s="624">
        <v>0.8</v>
      </c>
      <c r="AA30" s="624"/>
      <c r="AB30" s="624"/>
      <c r="AC30" s="624"/>
      <c r="AD30" s="625">
        <v>22097</v>
      </c>
      <c r="AE30" s="625"/>
      <c r="AF30" s="625"/>
      <c r="AG30" s="625"/>
      <c r="AH30" s="625"/>
      <c r="AI30" s="625"/>
      <c r="AJ30" s="625"/>
      <c r="AK30" s="625"/>
      <c r="AL30" s="626">
        <v>0.8</v>
      </c>
      <c r="AM30" s="627"/>
      <c r="AN30" s="627"/>
      <c r="AO30" s="628"/>
      <c r="AP30" s="669" t="s">
        <v>305</v>
      </c>
      <c r="AQ30" s="670"/>
      <c r="AR30" s="670"/>
      <c r="AS30" s="670"/>
      <c r="AT30" s="675" t="s">
        <v>306</v>
      </c>
      <c r="AU30" s="210"/>
      <c r="AV30" s="210"/>
      <c r="AW30" s="210"/>
      <c r="AX30" s="607" t="s">
        <v>182</v>
      </c>
      <c r="AY30" s="608"/>
      <c r="AZ30" s="608"/>
      <c r="BA30" s="608"/>
      <c r="BB30" s="608"/>
      <c r="BC30" s="608"/>
      <c r="BD30" s="608"/>
      <c r="BE30" s="608"/>
      <c r="BF30" s="609"/>
      <c r="BG30" s="681">
        <v>99.9</v>
      </c>
      <c r="BH30" s="682"/>
      <c r="BI30" s="682"/>
      <c r="BJ30" s="682"/>
      <c r="BK30" s="682"/>
      <c r="BL30" s="682"/>
      <c r="BM30" s="616">
        <v>99.2</v>
      </c>
      <c r="BN30" s="682"/>
      <c r="BO30" s="682"/>
      <c r="BP30" s="682"/>
      <c r="BQ30" s="683"/>
      <c r="BR30" s="681">
        <v>99.9</v>
      </c>
      <c r="BS30" s="682"/>
      <c r="BT30" s="682"/>
      <c r="BU30" s="682"/>
      <c r="BV30" s="682"/>
      <c r="BW30" s="682"/>
      <c r="BX30" s="616">
        <v>99.1</v>
      </c>
      <c r="BY30" s="682"/>
      <c r="BZ30" s="682"/>
      <c r="CA30" s="682"/>
      <c r="CB30" s="683"/>
      <c r="CD30" s="686"/>
      <c r="CE30" s="687"/>
      <c r="CF30" s="636" t="s">
        <v>307</v>
      </c>
      <c r="CG30" s="637"/>
      <c r="CH30" s="637"/>
      <c r="CI30" s="637"/>
      <c r="CJ30" s="637"/>
      <c r="CK30" s="637"/>
      <c r="CL30" s="637"/>
      <c r="CM30" s="637"/>
      <c r="CN30" s="637"/>
      <c r="CO30" s="637"/>
      <c r="CP30" s="637"/>
      <c r="CQ30" s="638"/>
      <c r="CR30" s="621">
        <v>703167</v>
      </c>
      <c r="CS30" s="622"/>
      <c r="CT30" s="622"/>
      <c r="CU30" s="622"/>
      <c r="CV30" s="622"/>
      <c r="CW30" s="622"/>
      <c r="CX30" s="622"/>
      <c r="CY30" s="623"/>
      <c r="CZ30" s="626">
        <v>13.5</v>
      </c>
      <c r="DA30" s="657"/>
      <c r="DB30" s="657"/>
      <c r="DC30" s="659"/>
      <c r="DD30" s="630">
        <v>703167</v>
      </c>
      <c r="DE30" s="622"/>
      <c r="DF30" s="622"/>
      <c r="DG30" s="622"/>
      <c r="DH30" s="622"/>
      <c r="DI30" s="622"/>
      <c r="DJ30" s="622"/>
      <c r="DK30" s="623"/>
      <c r="DL30" s="630">
        <v>703167</v>
      </c>
      <c r="DM30" s="622"/>
      <c r="DN30" s="622"/>
      <c r="DO30" s="622"/>
      <c r="DP30" s="622"/>
      <c r="DQ30" s="622"/>
      <c r="DR30" s="622"/>
      <c r="DS30" s="622"/>
      <c r="DT30" s="622"/>
      <c r="DU30" s="622"/>
      <c r="DV30" s="623"/>
      <c r="DW30" s="626">
        <v>23.7</v>
      </c>
      <c r="DX30" s="657"/>
      <c r="DY30" s="657"/>
      <c r="DZ30" s="657"/>
      <c r="EA30" s="657"/>
      <c r="EB30" s="657"/>
      <c r="EC30" s="658"/>
    </row>
    <row r="31" spans="2:133" ht="11.25" customHeight="1">
      <c r="B31" s="618" t="s">
        <v>308</v>
      </c>
      <c r="C31" s="619"/>
      <c r="D31" s="619"/>
      <c r="E31" s="619"/>
      <c r="F31" s="619"/>
      <c r="G31" s="619"/>
      <c r="H31" s="619"/>
      <c r="I31" s="619"/>
      <c r="J31" s="619"/>
      <c r="K31" s="619"/>
      <c r="L31" s="619"/>
      <c r="M31" s="619"/>
      <c r="N31" s="619"/>
      <c r="O31" s="619"/>
      <c r="P31" s="619"/>
      <c r="Q31" s="620"/>
      <c r="R31" s="621">
        <v>43397</v>
      </c>
      <c r="S31" s="622"/>
      <c r="T31" s="622"/>
      <c r="U31" s="622"/>
      <c r="V31" s="622"/>
      <c r="W31" s="622"/>
      <c r="X31" s="622"/>
      <c r="Y31" s="623"/>
      <c r="Z31" s="624">
        <v>0.8</v>
      </c>
      <c r="AA31" s="624"/>
      <c r="AB31" s="624"/>
      <c r="AC31" s="624"/>
      <c r="AD31" s="625" t="s">
        <v>170</v>
      </c>
      <c r="AE31" s="625"/>
      <c r="AF31" s="625"/>
      <c r="AG31" s="625"/>
      <c r="AH31" s="625"/>
      <c r="AI31" s="625"/>
      <c r="AJ31" s="625"/>
      <c r="AK31" s="625"/>
      <c r="AL31" s="626" t="s">
        <v>170</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100</v>
      </c>
      <c r="BH31" s="645"/>
      <c r="BI31" s="645"/>
      <c r="BJ31" s="645"/>
      <c r="BK31" s="645"/>
      <c r="BL31" s="645"/>
      <c r="BM31" s="627">
        <v>97.9</v>
      </c>
      <c r="BN31" s="679"/>
      <c r="BO31" s="679"/>
      <c r="BP31" s="679"/>
      <c r="BQ31" s="680"/>
      <c r="BR31" s="678">
        <v>99.8</v>
      </c>
      <c r="BS31" s="645"/>
      <c r="BT31" s="645"/>
      <c r="BU31" s="645"/>
      <c r="BV31" s="645"/>
      <c r="BW31" s="645"/>
      <c r="BX31" s="627">
        <v>97.4</v>
      </c>
      <c r="BY31" s="679"/>
      <c r="BZ31" s="679"/>
      <c r="CA31" s="679"/>
      <c r="CB31" s="680"/>
      <c r="CD31" s="686"/>
      <c r="CE31" s="687"/>
      <c r="CF31" s="636" t="s">
        <v>311</v>
      </c>
      <c r="CG31" s="637"/>
      <c r="CH31" s="637"/>
      <c r="CI31" s="637"/>
      <c r="CJ31" s="637"/>
      <c r="CK31" s="637"/>
      <c r="CL31" s="637"/>
      <c r="CM31" s="637"/>
      <c r="CN31" s="637"/>
      <c r="CO31" s="637"/>
      <c r="CP31" s="637"/>
      <c r="CQ31" s="638"/>
      <c r="CR31" s="621">
        <v>49653</v>
      </c>
      <c r="CS31" s="645"/>
      <c r="CT31" s="645"/>
      <c r="CU31" s="645"/>
      <c r="CV31" s="645"/>
      <c r="CW31" s="645"/>
      <c r="CX31" s="645"/>
      <c r="CY31" s="646"/>
      <c r="CZ31" s="626">
        <v>1</v>
      </c>
      <c r="DA31" s="657"/>
      <c r="DB31" s="657"/>
      <c r="DC31" s="659"/>
      <c r="DD31" s="630">
        <v>49653</v>
      </c>
      <c r="DE31" s="645"/>
      <c r="DF31" s="645"/>
      <c r="DG31" s="645"/>
      <c r="DH31" s="645"/>
      <c r="DI31" s="645"/>
      <c r="DJ31" s="645"/>
      <c r="DK31" s="646"/>
      <c r="DL31" s="630">
        <v>49653</v>
      </c>
      <c r="DM31" s="645"/>
      <c r="DN31" s="645"/>
      <c r="DO31" s="645"/>
      <c r="DP31" s="645"/>
      <c r="DQ31" s="645"/>
      <c r="DR31" s="645"/>
      <c r="DS31" s="645"/>
      <c r="DT31" s="645"/>
      <c r="DU31" s="645"/>
      <c r="DV31" s="646"/>
      <c r="DW31" s="626">
        <v>1.7</v>
      </c>
      <c r="DX31" s="657"/>
      <c r="DY31" s="657"/>
      <c r="DZ31" s="657"/>
      <c r="EA31" s="657"/>
      <c r="EB31" s="657"/>
      <c r="EC31" s="658"/>
    </row>
    <row r="32" spans="2:133" ht="11.25" customHeight="1">
      <c r="B32" s="618" t="s">
        <v>312</v>
      </c>
      <c r="C32" s="619"/>
      <c r="D32" s="619"/>
      <c r="E32" s="619"/>
      <c r="F32" s="619"/>
      <c r="G32" s="619"/>
      <c r="H32" s="619"/>
      <c r="I32" s="619"/>
      <c r="J32" s="619"/>
      <c r="K32" s="619"/>
      <c r="L32" s="619"/>
      <c r="M32" s="619"/>
      <c r="N32" s="619"/>
      <c r="O32" s="619"/>
      <c r="P32" s="619"/>
      <c r="Q32" s="620"/>
      <c r="R32" s="621">
        <v>57300</v>
      </c>
      <c r="S32" s="622"/>
      <c r="T32" s="622"/>
      <c r="U32" s="622"/>
      <c r="V32" s="622"/>
      <c r="W32" s="622"/>
      <c r="X32" s="622"/>
      <c r="Y32" s="623"/>
      <c r="Z32" s="624">
        <v>1</v>
      </c>
      <c r="AA32" s="624"/>
      <c r="AB32" s="624"/>
      <c r="AC32" s="624"/>
      <c r="AD32" s="625" t="s">
        <v>122</v>
      </c>
      <c r="AE32" s="625"/>
      <c r="AF32" s="625"/>
      <c r="AG32" s="625"/>
      <c r="AH32" s="625"/>
      <c r="AI32" s="625"/>
      <c r="AJ32" s="625"/>
      <c r="AK32" s="625"/>
      <c r="AL32" s="626" t="s">
        <v>170</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99.8</v>
      </c>
      <c r="BH32" s="691"/>
      <c r="BI32" s="691"/>
      <c r="BJ32" s="691"/>
      <c r="BK32" s="691"/>
      <c r="BL32" s="691"/>
      <c r="BM32" s="692">
        <v>99.5</v>
      </c>
      <c r="BN32" s="691"/>
      <c r="BO32" s="691"/>
      <c r="BP32" s="691"/>
      <c r="BQ32" s="693"/>
      <c r="BR32" s="690">
        <v>99.9</v>
      </c>
      <c r="BS32" s="691"/>
      <c r="BT32" s="691"/>
      <c r="BU32" s="691"/>
      <c r="BV32" s="691"/>
      <c r="BW32" s="691"/>
      <c r="BX32" s="692">
        <v>99.6</v>
      </c>
      <c r="BY32" s="691"/>
      <c r="BZ32" s="691"/>
      <c r="CA32" s="691"/>
      <c r="CB32" s="693"/>
      <c r="CD32" s="688"/>
      <c r="CE32" s="689"/>
      <c r="CF32" s="636" t="s">
        <v>314</v>
      </c>
      <c r="CG32" s="637"/>
      <c r="CH32" s="637"/>
      <c r="CI32" s="637"/>
      <c r="CJ32" s="637"/>
      <c r="CK32" s="637"/>
      <c r="CL32" s="637"/>
      <c r="CM32" s="637"/>
      <c r="CN32" s="637"/>
      <c r="CO32" s="637"/>
      <c r="CP32" s="637"/>
      <c r="CQ32" s="638"/>
      <c r="CR32" s="621" t="s">
        <v>122</v>
      </c>
      <c r="CS32" s="622"/>
      <c r="CT32" s="622"/>
      <c r="CU32" s="622"/>
      <c r="CV32" s="622"/>
      <c r="CW32" s="622"/>
      <c r="CX32" s="622"/>
      <c r="CY32" s="623"/>
      <c r="CZ32" s="626" t="s">
        <v>170</v>
      </c>
      <c r="DA32" s="657"/>
      <c r="DB32" s="657"/>
      <c r="DC32" s="659"/>
      <c r="DD32" s="630" t="s">
        <v>170</v>
      </c>
      <c r="DE32" s="622"/>
      <c r="DF32" s="622"/>
      <c r="DG32" s="622"/>
      <c r="DH32" s="622"/>
      <c r="DI32" s="622"/>
      <c r="DJ32" s="622"/>
      <c r="DK32" s="623"/>
      <c r="DL32" s="630" t="s">
        <v>170</v>
      </c>
      <c r="DM32" s="622"/>
      <c r="DN32" s="622"/>
      <c r="DO32" s="622"/>
      <c r="DP32" s="622"/>
      <c r="DQ32" s="622"/>
      <c r="DR32" s="622"/>
      <c r="DS32" s="622"/>
      <c r="DT32" s="622"/>
      <c r="DU32" s="622"/>
      <c r="DV32" s="623"/>
      <c r="DW32" s="626" t="s">
        <v>122</v>
      </c>
      <c r="DX32" s="657"/>
      <c r="DY32" s="657"/>
      <c r="DZ32" s="657"/>
      <c r="EA32" s="657"/>
      <c r="EB32" s="657"/>
      <c r="EC32" s="658"/>
    </row>
    <row r="33" spans="2:133" ht="11.25" customHeight="1">
      <c r="B33" s="618" t="s">
        <v>315</v>
      </c>
      <c r="C33" s="619"/>
      <c r="D33" s="619"/>
      <c r="E33" s="619"/>
      <c r="F33" s="619"/>
      <c r="G33" s="619"/>
      <c r="H33" s="619"/>
      <c r="I33" s="619"/>
      <c r="J33" s="619"/>
      <c r="K33" s="619"/>
      <c r="L33" s="619"/>
      <c r="M33" s="619"/>
      <c r="N33" s="619"/>
      <c r="O33" s="619"/>
      <c r="P33" s="619"/>
      <c r="Q33" s="620"/>
      <c r="R33" s="621">
        <v>171082</v>
      </c>
      <c r="S33" s="622"/>
      <c r="T33" s="622"/>
      <c r="U33" s="622"/>
      <c r="V33" s="622"/>
      <c r="W33" s="622"/>
      <c r="X33" s="622"/>
      <c r="Y33" s="623"/>
      <c r="Z33" s="624">
        <v>3.1</v>
      </c>
      <c r="AA33" s="624"/>
      <c r="AB33" s="624"/>
      <c r="AC33" s="624"/>
      <c r="AD33" s="625" t="s">
        <v>122</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1847961</v>
      </c>
      <c r="CS33" s="645"/>
      <c r="CT33" s="645"/>
      <c r="CU33" s="645"/>
      <c r="CV33" s="645"/>
      <c r="CW33" s="645"/>
      <c r="CX33" s="645"/>
      <c r="CY33" s="646"/>
      <c r="CZ33" s="626">
        <v>35.4</v>
      </c>
      <c r="DA33" s="657"/>
      <c r="DB33" s="657"/>
      <c r="DC33" s="659"/>
      <c r="DD33" s="630">
        <v>1278597</v>
      </c>
      <c r="DE33" s="645"/>
      <c r="DF33" s="645"/>
      <c r="DG33" s="645"/>
      <c r="DH33" s="645"/>
      <c r="DI33" s="645"/>
      <c r="DJ33" s="645"/>
      <c r="DK33" s="646"/>
      <c r="DL33" s="630">
        <v>917472</v>
      </c>
      <c r="DM33" s="645"/>
      <c r="DN33" s="645"/>
      <c r="DO33" s="645"/>
      <c r="DP33" s="645"/>
      <c r="DQ33" s="645"/>
      <c r="DR33" s="645"/>
      <c r="DS33" s="645"/>
      <c r="DT33" s="645"/>
      <c r="DU33" s="645"/>
      <c r="DV33" s="646"/>
      <c r="DW33" s="626">
        <v>30.9</v>
      </c>
      <c r="DX33" s="657"/>
      <c r="DY33" s="657"/>
      <c r="DZ33" s="657"/>
      <c r="EA33" s="657"/>
      <c r="EB33" s="657"/>
      <c r="EC33" s="658"/>
    </row>
    <row r="34" spans="2:133" ht="11.25" customHeight="1">
      <c r="B34" s="618" t="s">
        <v>317</v>
      </c>
      <c r="C34" s="619"/>
      <c r="D34" s="619"/>
      <c r="E34" s="619"/>
      <c r="F34" s="619"/>
      <c r="G34" s="619"/>
      <c r="H34" s="619"/>
      <c r="I34" s="619"/>
      <c r="J34" s="619"/>
      <c r="K34" s="619"/>
      <c r="L34" s="619"/>
      <c r="M34" s="619"/>
      <c r="N34" s="619"/>
      <c r="O34" s="619"/>
      <c r="P34" s="619"/>
      <c r="Q34" s="620"/>
      <c r="R34" s="621">
        <v>194938</v>
      </c>
      <c r="S34" s="622"/>
      <c r="T34" s="622"/>
      <c r="U34" s="622"/>
      <c r="V34" s="622"/>
      <c r="W34" s="622"/>
      <c r="X34" s="622"/>
      <c r="Y34" s="623"/>
      <c r="Z34" s="624">
        <v>3.5</v>
      </c>
      <c r="AA34" s="624"/>
      <c r="AB34" s="624"/>
      <c r="AC34" s="624"/>
      <c r="AD34" s="625">
        <v>9234</v>
      </c>
      <c r="AE34" s="625"/>
      <c r="AF34" s="625"/>
      <c r="AG34" s="625"/>
      <c r="AH34" s="625"/>
      <c r="AI34" s="625"/>
      <c r="AJ34" s="625"/>
      <c r="AK34" s="625"/>
      <c r="AL34" s="626">
        <v>0.3</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738986</v>
      </c>
      <c r="CS34" s="622"/>
      <c r="CT34" s="622"/>
      <c r="CU34" s="622"/>
      <c r="CV34" s="622"/>
      <c r="CW34" s="622"/>
      <c r="CX34" s="622"/>
      <c r="CY34" s="623"/>
      <c r="CZ34" s="626">
        <v>14.2</v>
      </c>
      <c r="DA34" s="657"/>
      <c r="DB34" s="657"/>
      <c r="DC34" s="659"/>
      <c r="DD34" s="630">
        <v>456025</v>
      </c>
      <c r="DE34" s="622"/>
      <c r="DF34" s="622"/>
      <c r="DG34" s="622"/>
      <c r="DH34" s="622"/>
      <c r="DI34" s="622"/>
      <c r="DJ34" s="622"/>
      <c r="DK34" s="623"/>
      <c r="DL34" s="630">
        <v>385387</v>
      </c>
      <c r="DM34" s="622"/>
      <c r="DN34" s="622"/>
      <c r="DO34" s="622"/>
      <c r="DP34" s="622"/>
      <c r="DQ34" s="622"/>
      <c r="DR34" s="622"/>
      <c r="DS34" s="622"/>
      <c r="DT34" s="622"/>
      <c r="DU34" s="622"/>
      <c r="DV34" s="623"/>
      <c r="DW34" s="626">
        <v>13</v>
      </c>
      <c r="DX34" s="657"/>
      <c r="DY34" s="657"/>
      <c r="DZ34" s="657"/>
      <c r="EA34" s="657"/>
      <c r="EB34" s="657"/>
      <c r="EC34" s="658"/>
    </row>
    <row r="35" spans="2:133" ht="11.25" customHeight="1">
      <c r="B35" s="618" t="s">
        <v>321</v>
      </c>
      <c r="C35" s="619"/>
      <c r="D35" s="619"/>
      <c r="E35" s="619"/>
      <c r="F35" s="619"/>
      <c r="G35" s="619"/>
      <c r="H35" s="619"/>
      <c r="I35" s="619"/>
      <c r="J35" s="619"/>
      <c r="K35" s="619"/>
      <c r="L35" s="619"/>
      <c r="M35" s="619"/>
      <c r="N35" s="619"/>
      <c r="O35" s="619"/>
      <c r="P35" s="619"/>
      <c r="Q35" s="620"/>
      <c r="R35" s="621">
        <v>460384</v>
      </c>
      <c r="S35" s="622"/>
      <c r="T35" s="622"/>
      <c r="U35" s="622"/>
      <c r="V35" s="622"/>
      <c r="W35" s="622"/>
      <c r="X35" s="622"/>
      <c r="Y35" s="623"/>
      <c r="Z35" s="624">
        <v>8.4</v>
      </c>
      <c r="AA35" s="624"/>
      <c r="AB35" s="624"/>
      <c r="AC35" s="624"/>
      <c r="AD35" s="625" t="s">
        <v>122</v>
      </c>
      <c r="AE35" s="625"/>
      <c r="AF35" s="625"/>
      <c r="AG35" s="625"/>
      <c r="AH35" s="625"/>
      <c r="AI35" s="625"/>
      <c r="AJ35" s="625"/>
      <c r="AK35" s="625"/>
      <c r="AL35" s="626" t="s">
        <v>170</v>
      </c>
      <c r="AM35" s="627"/>
      <c r="AN35" s="627"/>
      <c r="AO35" s="628"/>
      <c r="AP35" s="214"/>
      <c r="AQ35" s="694" t="s">
        <v>322</v>
      </c>
      <c r="AR35" s="695"/>
      <c r="AS35" s="695"/>
      <c r="AT35" s="695"/>
      <c r="AU35" s="695"/>
      <c r="AV35" s="695"/>
      <c r="AW35" s="695"/>
      <c r="AX35" s="695"/>
      <c r="AY35" s="696"/>
      <c r="AZ35" s="610">
        <v>391282</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9351</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50270</v>
      </c>
      <c r="CS35" s="645"/>
      <c r="CT35" s="645"/>
      <c r="CU35" s="645"/>
      <c r="CV35" s="645"/>
      <c r="CW35" s="645"/>
      <c r="CX35" s="645"/>
      <c r="CY35" s="646"/>
      <c r="CZ35" s="626">
        <v>1</v>
      </c>
      <c r="DA35" s="657"/>
      <c r="DB35" s="657"/>
      <c r="DC35" s="659"/>
      <c r="DD35" s="630">
        <v>44339</v>
      </c>
      <c r="DE35" s="645"/>
      <c r="DF35" s="645"/>
      <c r="DG35" s="645"/>
      <c r="DH35" s="645"/>
      <c r="DI35" s="645"/>
      <c r="DJ35" s="645"/>
      <c r="DK35" s="646"/>
      <c r="DL35" s="630">
        <v>44339</v>
      </c>
      <c r="DM35" s="645"/>
      <c r="DN35" s="645"/>
      <c r="DO35" s="645"/>
      <c r="DP35" s="645"/>
      <c r="DQ35" s="645"/>
      <c r="DR35" s="645"/>
      <c r="DS35" s="645"/>
      <c r="DT35" s="645"/>
      <c r="DU35" s="645"/>
      <c r="DV35" s="646"/>
      <c r="DW35" s="626">
        <v>1.5</v>
      </c>
      <c r="DX35" s="657"/>
      <c r="DY35" s="657"/>
      <c r="DZ35" s="657"/>
      <c r="EA35" s="657"/>
      <c r="EB35" s="657"/>
      <c r="EC35" s="658"/>
    </row>
    <row r="36" spans="2:133" ht="11.25" customHeight="1">
      <c r="B36" s="618" t="s">
        <v>325</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170</v>
      </c>
      <c r="AA36" s="624"/>
      <c r="AB36" s="624"/>
      <c r="AC36" s="624"/>
      <c r="AD36" s="625" t="s">
        <v>170</v>
      </c>
      <c r="AE36" s="625"/>
      <c r="AF36" s="625"/>
      <c r="AG36" s="625"/>
      <c r="AH36" s="625"/>
      <c r="AI36" s="625"/>
      <c r="AJ36" s="625"/>
      <c r="AK36" s="625"/>
      <c r="AL36" s="626" t="s">
        <v>170</v>
      </c>
      <c r="AM36" s="627"/>
      <c r="AN36" s="627"/>
      <c r="AO36" s="628"/>
      <c r="AQ36" s="698" t="s">
        <v>326</v>
      </c>
      <c r="AR36" s="699"/>
      <c r="AS36" s="699"/>
      <c r="AT36" s="699"/>
      <c r="AU36" s="699"/>
      <c r="AV36" s="699"/>
      <c r="AW36" s="699"/>
      <c r="AX36" s="699"/>
      <c r="AY36" s="700"/>
      <c r="AZ36" s="621">
        <v>151547</v>
      </c>
      <c r="BA36" s="622"/>
      <c r="BB36" s="622"/>
      <c r="BC36" s="622"/>
      <c r="BD36" s="645"/>
      <c r="BE36" s="645"/>
      <c r="BF36" s="680"/>
      <c r="BG36" s="636" t="s">
        <v>327</v>
      </c>
      <c r="BH36" s="637"/>
      <c r="BI36" s="637"/>
      <c r="BJ36" s="637"/>
      <c r="BK36" s="637"/>
      <c r="BL36" s="637"/>
      <c r="BM36" s="637"/>
      <c r="BN36" s="637"/>
      <c r="BO36" s="637"/>
      <c r="BP36" s="637"/>
      <c r="BQ36" s="637"/>
      <c r="BR36" s="637"/>
      <c r="BS36" s="637"/>
      <c r="BT36" s="637"/>
      <c r="BU36" s="638"/>
      <c r="BV36" s="621">
        <v>68</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604006</v>
      </c>
      <c r="CS36" s="622"/>
      <c r="CT36" s="622"/>
      <c r="CU36" s="622"/>
      <c r="CV36" s="622"/>
      <c r="CW36" s="622"/>
      <c r="CX36" s="622"/>
      <c r="CY36" s="623"/>
      <c r="CZ36" s="626">
        <v>11.6</v>
      </c>
      <c r="DA36" s="657"/>
      <c r="DB36" s="657"/>
      <c r="DC36" s="659"/>
      <c r="DD36" s="630">
        <v>520889</v>
      </c>
      <c r="DE36" s="622"/>
      <c r="DF36" s="622"/>
      <c r="DG36" s="622"/>
      <c r="DH36" s="622"/>
      <c r="DI36" s="622"/>
      <c r="DJ36" s="622"/>
      <c r="DK36" s="623"/>
      <c r="DL36" s="630">
        <v>319787</v>
      </c>
      <c r="DM36" s="622"/>
      <c r="DN36" s="622"/>
      <c r="DO36" s="622"/>
      <c r="DP36" s="622"/>
      <c r="DQ36" s="622"/>
      <c r="DR36" s="622"/>
      <c r="DS36" s="622"/>
      <c r="DT36" s="622"/>
      <c r="DU36" s="622"/>
      <c r="DV36" s="623"/>
      <c r="DW36" s="626">
        <v>10.8</v>
      </c>
      <c r="DX36" s="657"/>
      <c r="DY36" s="657"/>
      <c r="DZ36" s="657"/>
      <c r="EA36" s="657"/>
      <c r="EB36" s="657"/>
      <c r="EC36" s="658"/>
    </row>
    <row r="37" spans="2:133" ht="11.25" customHeight="1">
      <c r="B37" s="618" t="s">
        <v>329</v>
      </c>
      <c r="C37" s="619"/>
      <c r="D37" s="619"/>
      <c r="E37" s="619"/>
      <c r="F37" s="619"/>
      <c r="G37" s="619"/>
      <c r="H37" s="619"/>
      <c r="I37" s="619"/>
      <c r="J37" s="619"/>
      <c r="K37" s="619"/>
      <c r="L37" s="619"/>
      <c r="M37" s="619"/>
      <c r="N37" s="619"/>
      <c r="O37" s="619"/>
      <c r="P37" s="619"/>
      <c r="Q37" s="620"/>
      <c r="R37" s="621">
        <v>114184</v>
      </c>
      <c r="S37" s="622"/>
      <c r="T37" s="622"/>
      <c r="U37" s="622"/>
      <c r="V37" s="622"/>
      <c r="W37" s="622"/>
      <c r="X37" s="622"/>
      <c r="Y37" s="623"/>
      <c r="Z37" s="624">
        <v>2.1</v>
      </c>
      <c r="AA37" s="624"/>
      <c r="AB37" s="624"/>
      <c r="AC37" s="624"/>
      <c r="AD37" s="625" t="s">
        <v>170</v>
      </c>
      <c r="AE37" s="625"/>
      <c r="AF37" s="625"/>
      <c r="AG37" s="625"/>
      <c r="AH37" s="625"/>
      <c r="AI37" s="625"/>
      <c r="AJ37" s="625"/>
      <c r="AK37" s="625"/>
      <c r="AL37" s="626" t="s">
        <v>122</v>
      </c>
      <c r="AM37" s="627"/>
      <c r="AN37" s="627"/>
      <c r="AO37" s="628"/>
      <c r="AQ37" s="698" t="s">
        <v>330</v>
      </c>
      <c r="AR37" s="699"/>
      <c r="AS37" s="699"/>
      <c r="AT37" s="699"/>
      <c r="AU37" s="699"/>
      <c r="AV37" s="699"/>
      <c r="AW37" s="699"/>
      <c r="AX37" s="699"/>
      <c r="AY37" s="700"/>
      <c r="AZ37" s="621">
        <v>50852</v>
      </c>
      <c r="BA37" s="622"/>
      <c r="BB37" s="622"/>
      <c r="BC37" s="622"/>
      <c r="BD37" s="645"/>
      <c r="BE37" s="645"/>
      <c r="BF37" s="680"/>
      <c r="BG37" s="636" t="s">
        <v>331</v>
      </c>
      <c r="BH37" s="637"/>
      <c r="BI37" s="637"/>
      <c r="BJ37" s="637"/>
      <c r="BK37" s="637"/>
      <c r="BL37" s="637"/>
      <c r="BM37" s="637"/>
      <c r="BN37" s="637"/>
      <c r="BO37" s="637"/>
      <c r="BP37" s="637"/>
      <c r="BQ37" s="637"/>
      <c r="BR37" s="637"/>
      <c r="BS37" s="637"/>
      <c r="BT37" s="637"/>
      <c r="BU37" s="638"/>
      <c r="BV37" s="621">
        <v>530</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75894</v>
      </c>
      <c r="CS37" s="645"/>
      <c r="CT37" s="645"/>
      <c r="CU37" s="645"/>
      <c r="CV37" s="645"/>
      <c r="CW37" s="645"/>
      <c r="CX37" s="645"/>
      <c r="CY37" s="646"/>
      <c r="CZ37" s="626">
        <v>1.5</v>
      </c>
      <c r="DA37" s="657"/>
      <c r="DB37" s="657"/>
      <c r="DC37" s="659"/>
      <c r="DD37" s="630">
        <v>75894</v>
      </c>
      <c r="DE37" s="645"/>
      <c r="DF37" s="645"/>
      <c r="DG37" s="645"/>
      <c r="DH37" s="645"/>
      <c r="DI37" s="645"/>
      <c r="DJ37" s="645"/>
      <c r="DK37" s="646"/>
      <c r="DL37" s="630">
        <v>72251</v>
      </c>
      <c r="DM37" s="645"/>
      <c r="DN37" s="645"/>
      <c r="DO37" s="645"/>
      <c r="DP37" s="645"/>
      <c r="DQ37" s="645"/>
      <c r="DR37" s="645"/>
      <c r="DS37" s="645"/>
      <c r="DT37" s="645"/>
      <c r="DU37" s="645"/>
      <c r="DV37" s="646"/>
      <c r="DW37" s="626">
        <v>2.4</v>
      </c>
      <c r="DX37" s="657"/>
      <c r="DY37" s="657"/>
      <c r="DZ37" s="657"/>
      <c r="EA37" s="657"/>
      <c r="EB37" s="657"/>
      <c r="EC37" s="658"/>
    </row>
    <row r="38" spans="2:133" ht="11.25" customHeight="1">
      <c r="B38" s="666" t="s">
        <v>333</v>
      </c>
      <c r="C38" s="667"/>
      <c r="D38" s="667"/>
      <c r="E38" s="667"/>
      <c r="F38" s="667"/>
      <c r="G38" s="667"/>
      <c r="H38" s="667"/>
      <c r="I38" s="667"/>
      <c r="J38" s="667"/>
      <c r="K38" s="667"/>
      <c r="L38" s="667"/>
      <c r="M38" s="667"/>
      <c r="N38" s="667"/>
      <c r="O38" s="667"/>
      <c r="P38" s="667"/>
      <c r="Q38" s="668"/>
      <c r="R38" s="701">
        <v>5508079</v>
      </c>
      <c r="S38" s="702"/>
      <c r="T38" s="702"/>
      <c r="U38" s="702"/>
      <c r="V38" s="702"/>
      <c r="W38" s="702"/>
      <c r="X38" s="702"/>
      <c r="Y38" s="703"/>
      <c r="Z38" s="704">
        <v>100</v>
      </c>
      <c r="AA38" s="704"/>
      <c r="AB38" s="704"/>
      <c r="AC38" s="704"/>
      <c r="AD38" s="705">
        <v>2854415</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t="s">
        <v>122</v>
      </c>
      <c r="BA38" s="622"/>
      <c r="BB38" s="622"/>
      <c r="BC38" s="622"/>
      <c r="BD38" s="645"/>
      <c r="BE38" s="645"/>
      <c r="BF38" s="680"/>
      <c r="BG38" s="636" t="s">
        <v>335</v>
      </c>
      <c r="BH38" s="637"/>
      <c r="BI38" s="637"/>
      <c r="BJ38" s="637"/>
      <c r="BK38" s="637"/>
      <c r="BL38" s="637"/>
      <c r="BM38" s="637"/>
      <c r="BN38" s="637"/>
      <c r="BO38" s="637"/>
      <c r="BP38" s="637"/>
      <c r="BQ38" s="637"/>
      <c r="BR38" s="637"/>
      <c r="BS38" s="637"/>
      <c r="BT38" s="637"/>
      <c r="BU38" s="638"/>
      <c r="BV38" s="621">
        <v>891</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239735</v>
      </c>
      <c r="CS38" s="622"/>
      <c r="CT38" s="622"/>
      <c r="CU38" s="622"/>
      <c r="CV38" s="622"/>
      <c r="CW38" s="622"/>
      <c r="CX38" s="622"/>
      <c r="CY38" s="623"/>
      <c r="CZ38" s="626">
        <v>4.5999999999999996</v>
      </c>
      <c r="DA38" s="657"/>
      <c r="DB38" s="657"/>
      <c r="DC38" s="659"/>
      <c r="DD38" s="630">
        <v>191273</v>
      </c>
      <c r="DE38" s="622"/>
      <c r="DF38" s="622"/>
      <c r="DG38" s="622"/>
      <c r="DH38" s="622"/>
      <c r="DI38" s="622"/>
      <c r="DJ38" s="622"/>
      <c r="DK38" s="623"/>
      <c r="DL38" s="630">
        <v>167959</v>
      </c>
      <c r="DM38" s="622"/>
      <c r="DN38" s="622"/>
      <c r="DO38" s="622"/>
      <c r="DP38" s="622"/>
      <c r="DQ38" s="622"/>
      <c r="DR38" s="622"/>
      <c r="DS38" s="622"/>
      <c r="DT38" s="622"/>
      <c r="DU38" s="622"/>
      <c r="DV38" s="623"/>
      <c r="DW38" s="626">
        <v>5.7</v>
      </c>
      <c r="DX38" s="657"/>
      <c r="DY38" s="657"/>
      <c r="DZ38" s="657"/>
      <c r="EA38" s="657"/>
      <c r="EB38" s="657"/>
      <c r="EC38" s="658"/>
    </row>
    <row r="39" spans="2:133" ht="11.25" customHeight="1">
      <c r="AQ39" s="698" t="s">
        <v>337</v>
      </c>
      <c r="AR39" s="699"/>
      <c r="AS39" s="699"/>
      <c r="AT39" s="699"/>
      <c r="AU39" s="699"/>
      <c r="AV39" s="699"/>
      <c r="AW39" s="699"/>
      <c r="AX39" s="699"/>
      <c r="AY39" s="700"/>
      <c r="AZ39" s="621" t="s">
        <v>338</v>
      </c>
      <c r="BA39" s="622"/>
      <c r="BB39" s="622"/>
      <c r="BC39" s="622"/>
      <c r="BD39" s="645"/>
      <c r="BE39" s="645"/>
      <c r="BF39" s="680"/>
      <c r="BG39" s="712" t="s">
        <v>339</v>
      </c>
      <c r="BH39" s="713"/>
      <c r="BI39" s="713"/>
      <c r="BJ39" s="713"/>
      <c r="BK39" s="713"/>
      <c r="BL39" s="215"/>
      <c r="BM39" s="637" t="s">
        <v>340</v>
      </c>
      <c r="BN39" s="637"/>
      <c r="BO39" s="637"/>
      <c r="BP39" s="637"/>
      <c r="BQ39" s="637"/>
      <c r="BR39" s="637"/>
      <c r="BS39" s="637"/>
      <c r="BT39" s="637"/>
      <c r="BU39" s="638"/>
      <c r="BV39" s="621">
        <v>91</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119552</v>
      </c>
      <c r="CS39" s="645"/>
      <c r="CT39" s="645"/>
      <c r="CU39" s="645"/>
      <c r="CV39" s="645"/>
      <c r="CW39" s="645"/>
      <c r="CX39" s="645"/>
      <c r="CY39" s="646"/>
      <c r="CZ39" s="626">
        <v>2.2999999999999998</v>
      </c>
      <c r="DA39" s="657"/>
      <c r="DB39" s="657"/>
      <c r="DC39" s="659"/>
      <c r="DD39" s="630">
        <v>47299</v>
      </c>
      <c r="DE39" s="645"/>
      <c r="DF39" s="645"/>
      <c r="DG39" s="645"/>
      <c r="DH39" s="645"/>
      <c r="DI39" s="645"/>
      <c r="DJ39" s="645"/>
      <c r="DK39" s="646"/>
      <c r="DL39" s="630" t="s">
        <v>122</v>
      </c>
      <c r="DM39" s="645"/>
      <c r="DN39" s="645"/>
      <c r="DO39" s="645"/>
      <c r="DP39" s="645"/>
      <c r="DQ39" s="645"/>
      <c r="DR39" s="645"/>
      <c r="DS39" s="645"/>
      <c r="DT39" s="645"/>
      <c r="DU39" s="645"/>
      <c r="DV39" s="646"/>
      <c r="DW39" s="626" t="s">
        <v>338</v>
      </c>
      <c r="DX39" s="657"/>
      <c r="DY39" s="657"/>
      <c r="DZ39" s="657"/>
      <c r="EA39" s="657"/>
      <c r="EB39" s="657"/>
      <c r="EC39" s="658"/>
    </row>
    <row r="40" spans="2:133" ht="11.25" customHeight="1">
      <c r="AQ40" s="698" t="s">
        <v>342</v>
      </c>
      <c r="AR40" s="699"/>
      <c r="AS40" s="699"/>
      <c r="AT40" s="699"/>
      <c r="AU40" s="699"/>
      <c r="AV40" s="699"/>
      <c r="AW40" s="699"/>
      <c r="AX40" s="699"/>
      <c r="AY40" s="700"/>
      <c r="AZ40" s="621">
        <v>43097</v>
      </c>
      <c r="BA40" s="622"/>
      <c r="BB40" s="622"/>
      <c r="BC40" s="622"/>
      <c r="BD40" s="645"/>
      <c r="BE40" s="645"/>
      <c r="BF40" s="680"/>
      <c r="BG40" s="712"/>
      <c r="BH40" s="713"/>
      <c r="BI40" s="713"/>
      <c r="BJ40" s="713"/>
      <c r="BK40" s="713"/>
      <c r="BL40" s="215"/>
      <c r="BM40" s="637" t="s">
        <v>343</v>
      </c>
      <c r="BN40" s="637"/>
      <c r="BO40" s="637"/>
      <c r="BP40" s="637"/>
      <c r="BQ40" s="637"/>
      <c r="BR40" s="637"/>
      <c r="BS40" s="637"/>
      <c r="BT40" s="637"/>
      <c r="BU40" s="638"/>
      <c r="BV40" s="621">
        <v>117</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95412</v>
      </c>
      <c r="CS40" s="622"/>
      <c r="CT40" s="622"/>
      <c r="CU40" s="622"/>
      <c r="CV40" s="622"/>
      <c r="CW40" s="622"/>
      <c r="CX40" s="622"/>
      <c r="CY40" s="623"/>
      <c r="CZ40" s="626">
        <v>1.8</v>
      </c>
      <c r="DA40" s="657"/>
      <c r="DB40" s="657"/>
      <c r="DC40" s="659"/>
      <c r="DD40" s="630">
        <v>18772</v>
      </c>
      <c r="DE40" s="622"/>
      <c r="DF40" s="622"/>
      <c r="DG40" s="622"/>
      <c r="DH40" s="622"/>
      <c r="DI40" s="622"/>
      <c r="DJ40" s="622"/>
      <c r="DK40" s="623"/>
      <c r="DL40" s="630" t="s">
        <v>338</v>
      </c>
      <c r="DM40" s="622"/>
      <c r="DN40" s="622"/>
      <c r="DO40" s="622"/>
      <c r="DP40" s="622"/>
      <c r="DQ40" s="622"/>
      <c r="DR40" s="622"/>
      <c r="DS40" s="622"/>
      <c r="DT40" s="622"/>
      <c r="DU40" s="622"/>
      <c r="DV40" s="623"/>
      <c r="DW40" s="626" t="s">
        <v>338</v>
      </c>
      <c r="DX40" s="657"/>
      <c r="DY40" s="657"/>
      <c r="DZ40" s="657"/>
      <c r="EA40" s="657"/>
      <c r="EB40" s="657"/>
      <c r="EC40" s="658"/>
    </row>
    <row r="41" spans="2:133" ht="11.25" customHeight="1">
      <c r="AQ41" s="708" t="s">
        <v>345</v>
      </c>
      <c r="AR41" s="709"/>
      <c r="AS41" s="709"/>
      <c r="AT41" s="709"/>
      <c r="AU41" s="709"/>
      <c r="AV41" s="709"/>
      <c r="AW41" s="709"/>
      <c r="AX41" s="709"/>
      <c r="AY41" s="710"/>
      <c r="AZ41" s="701">
        <v>145786</v>
      </c>
      <c r="BA41" s="702"/>
      <c r="BB41" s="702"/>
      <c r="BC41" s="702"/>
      <c r="BD41" s="691"/>
      <c r="BE41" s="691"/>
      <c r="BF41" s="693"/>
      <c r="BG41" s="714"/>
      <c r="BH41" s="715"/>
      <c r="BI41" s="715"/>
      <c r="BJ41" s="715"/>
      <c r="BK41" s="715"/>
      <c r="BL41" s="216"/>
      <c r="BM41" s="648" t="s">
        <v>346</v>
      </c>
      <c r="BN41" s="648"/>
      <c r="BO41" s="648"/>
      <c r="BP41" s="648"/>
      <c r="BQ41" s="648"/>
      <c r="BR41" s="648"/>
      <c r="BS41" s="648"/>
      <c r="BT41" s="648"/>
      <c r="BU41" s="649"/>
      <c r="BV41" s="701">
        <v>249</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122</v>
      </c>
      <c r="CS41" s="645"/>
      <c r="CT41" s="645"/>
      <c r="CU41" s="645"/>
      <c r="CV41" s="645"/>
      <c r="CW41" s="645"/>
      <c r="CX41" s="645"/>
      <c r="CY41" s="646"/>
      <c r="CZ41" s="626" t="s">
        <v>338</v>
      </c>
      <c r="DA41" s="657"/>
      <c r="DB41" s="657"/>
      <c r="DC41" s="659"/>
      <c r="DD41" s="630" t="s">
        <v>338</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1580355</v>
      </c>
      <c r="CS42" s="622"/>
      <c r="CT42" s="622"/>
      <c r="CU42" s="622"/>
      <c r="CV42" s="622"/>
      <c r="CW42" s="622"/>
      <c r="CX42" s="622"/>
      <c r="CY42" s="623"/>
      <c r="CZ42" s="626">
        <v>30.3</v>
      </c>
      <c r="DA42" s="627"/>
      <c r="DB42" s="627"/>
      <c r="DC42" s="722"/>
      <c r="DD42" s="630">
        <v>545180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38800</v>
      </c>
      <c r="CS43" s="645"/>
      <c r="CT43" s="645"/>
      <c r="CU43" s="645"/>
      <c r="CV43" s="645"/>
      <c r="CW43" s="645"/>
      <c r="CX43" s="645"/>
      <c r="CY43" s="646"/>
      <c r="CZ43" s="626">
        <v>0.7</v>
      </c>
      <c r="DA43" s="657"/>
      <c r="DB43" s="657"/>
      <c r="DC43" s="659"/>
      <c r="DD43" s="630">
        <v>38800</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352</v>
      </c>
      <c r="CD44" s="733" t="s">
        <v>302</v>
      </c>
      <c r="CE44" s="734"/>
      <c r="CF44" s="618" t="s">
        <v>353</v>
      </c>
      <c r="CG44" s="619"/>
      <c r="CH44" s="619"/>
      <c r="CI44" s="619"/>
      <c r="CJ44" s="619"/>
      <c r="CK44" s="619"/>
      <c r="CL44" s="619"/>
      <c r="CM44" s="619"/>
      <c r="CN44" s="619"/>
      <c r="CO44" s="619"/>
      <c r="CP44" s="619"/>
      <c r="CQ44" s="620"/>
      <c r="CR44" s="621">
        <v>1358730</v>
      </c>
      <c r="CS44" s="622"/>
      <c r="CT44" s="622"/>
      <c r="CU44" s="622"/>
      <c r="CV44" s="622"/>
      <c r="CW44" s="622"/>
      <c r="CX44" s="622"/>
      <c r="CY44" s="623"/>
      <c r="CZ44" s="626">
        <v>26.1</v>
      </c>
      <c r="DA44" s="627"/>
      <c r="DB44" s="627"/>
      <c r="DC44" s="722"/>
      <c r="DD44" s="630">
        <v>500162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354</v>
      </c>
      <c r="CG45" s="619"/>
      <c r="CH45" s="619"/>
      <c r="CI45" s="619"/>
      <c r="CJ45" s="619"/>
      <c r="CK45" s="619"/>
      <c r="CL45" s="619"/>
      <c r="CM45" s="619"/>
      <c r="CN45" s="619"/>
      <c r="CO45" s="619"/>
      <c r="CP45" s="619"/>
      <c r="CQ45" s="620"/>
      <c r="CR45" s="621">
        <v>806733</v>
      </c>
      <c r="CS45" s="645"/>
      <c r="CT45" s="645"/>
      <c r="CU45" s="645"/>
      <c r="CV45" s="645"/>
      <c r="CW45" s="645"/>
      <c r="CX45" s="645"/>
      <c r="CY45" s="646"/>
      <c r="CZ45" s="626">
        <v>15.5</v>
      </c>
      <c r="DA45" s="657"/>
      <c r="DB45" s="657"/>
      <c r="DC45" s="659"/>
      <c r="DD45" s="630">
        <v>100546</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355</v>
      </c>
      <c r="CG46" s="619"/>
      <c r="CH46" s="619"/>
      <c r="CI46" s="619"/>
      <c r="CJ46" s="619"/>
      <c r="CK46" s="619"/>
      <c r="CL46" s="619"/>
      <c r="CM46" s="619"/>
      <c r="CN46" s="619"/>
      <c r="CO46" s="619"/>
      <c r="CP46" s="619"/>
      <c r="CQ46" s="620"/>
      <c r="CR46" s="621">
        <v>540347</v>
      </c>
      <c r="CS46" s="622"/>
      <c r="CT46" s="622"/>
      <c r="CU46" s="622"/>
      <c r="CV46" s="622"/>
      <c r="CW46" s="622"/>
      <c r="CX46" s="622"/>
      <c r="CY46" s="623"/>
      <c r="CZ46" s="626">
        <v>10.4</v>
      </c>
      <c r="DA46" s="627"/>
      <c r="DB46" s="627"/>
      <c r="DC46" s="722"/>
      <c r="DD46" s="630">
        <v>398166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356</v>
      </c>
      <c r="CG47" s="619"/>
      <c r="CH47" s="619"/>
      <c r="CI47" s="619"/>
      <c r="CJ47" s="619"/>
      <c r="CK47" s="619"/>
      <c r="CL47" s="619"/>
      <c r="CM47" s="619"/>
      <c r="CN47" s="619"/>
      <c r="CO47" s="619"/>
      <c r="CP47" s="619"/>
      <c r="CQ47" s="620"/>
      <c r="CR47" s="621">
        <v>221625</v>
      </c>
      <c r="CS47" s="645"/>
      <c r="CT47" s="645"/>
      <c r="CU47" s="645"/>
      <c r="CV47" s="645"/>
      <c r="CW47" s="645"/>
      <c r="CX47" s="645"/>
      <c r="CY47" s="646"/>
      <c r="CZ47" s="626">
        <v>4.3</v>
      </c>
      <c r="DA47" s="657"/>
      <c r="DB47" s="657"/>
      <c r="DC47" s="659"/>
      <c r="DD47" s="630">
        <v>45018</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357</v>
      </c>
      <c r="CG48" s="619"/>
      <c r="CH48" s="619"/>
      <c r="CI48" s="619"/>
      <c r="CJ48" s="619"/>
      <c r="CK48" s="619"/>
      <c r="CL48" s="619"/>
      <c r="CM48" s="619"/>
      <c r="CN48" s="619"/>
      <c r="CO48" s="619"/>
      <c r="CP48" s="619"/>
      <c r="CQ48" s="620"/>
      <c r="CR48" s="621" t="s">
        <v>338</v>
      </c>
      <c r="CS48" s="622"/>
      <c r="CT48" s="622"/>
      <c r="CU48" s="622"/>
      <c r="CV48" s="622"/>
      <c r="CW48" s="622"/>
      <c r="CX48" s="622"/>
      <c r="CY48" s="623"/>
      <c r="CZ48" s="626" t="s">
        <v>338</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358</v>
      </c>
      <c r="CE49" s="667"/>
      <c r="CF49" s="667"/>
      <c r="CG49" s="667"/>
      <c r="CH49" s="667"/>
      <c r="CI49" s="667"/>
      <c r="CJ49" s="667"/>
      <c r="CK49" s="667"/>
      <c r="CL49" s="667"/>
      <c r="CM49" s="667"/>
      <c r="CN49" s="667"/>
      <c r="CO49" s="667"/>
      <c r="CP49" s="667"/>
      <c r="CQ49" s="668"/>
      <c r="CR49" s="701">
        <v>5213475</v>
      </c>
      <c r="CS49" s="691"/>
      <c r="CT49" s="691"/>
      <c r="CU49" s="691"/>
      <c r="CV49" s="691"/>
      <c r="CW49" s="691"/>
      <c r="CX49" s="691"/>
      <c r="CY49" s="723"/>
      <c r="CZ49" s="706">
        <v>100</v>
      </c>
      <c r="DA49" s="724"/>
      <c r="DB49" s="724"/>
      <c r="DC49" s="725"/>
      <c r="DD49" s="726">
        <v>3419993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TDYdZwTW8lQ+NjRjYjt6MuHUj4VddtuE4nyCT2//elJsqpr/CIBTZ3g7oREoYl07fmeszmcKXVe+9FfRK04NXQ==" saltValue="9L6CzSnIVqvw4BUvs+qio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3" sqref="AP33:AT3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381</v>
      </c>
      <c r="C7" s="754"/>
      <c r="D7" s="754"/>
      <c r="E7" s="754"/>
      <c r="F7" s="754"/>
      <c r="G7" s="754"/>
      <c r="H7" s="754"/>
      <c r="I7" s="754"/>
      <c r="J7" s="754"/>
      <c r="K7" s="754"/>
      <c r="L7" s="754"/>
      <c r="M7" s="754"/>
      <c r="N7" s="754"/>
      <c r="O7" s="754"/>
      <c r="P7" s="755"/>
      <c r="Q7" s="756">
        <v>5481</v>
      </c>
      <c r="R7" s="757"/>
      <c r="S7" s="757"/>
      <c r="T7" s="757"/>
      <c r="U7" s="757"/>
      <c r="V7" s="757">
        <v>5187</v>
      </c>
      <c r="W7" s="757"/>
      <c r="X7" s="757"/>
      <c r="Y7" s="757"/>
      <c r="Z7" s="757"/>
      <c r="AA7" s="757">
        <v>294</v>
      </c>
      <c r="AB7" s="757"/>
      <c r="AC7" s="757"/>
      <c r="AD7" s="757"/>
      <c r="AE7" s="758"/>
      <c r="AF7" s="759">
        <v>162</v>
      </c>
      <c r="AG7" s="760"/>
      <c r="AH7" s="760"/>
      <c r="AI7" s="760"/>
      <c r="AJ7" s="761"/>
      <c r="AK7" s="796">
        <v>57</v>
      </c>
      <c r="AL7" s="797"/>
      <c r="AM7" s="797"/>
      <c r="AN7" s="797"/>
      <c r="AO7" s="797"/>
      <c r="AP7" s="797">
        <v>5850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583</v>
      </c>
      <c r="BS7" s="800" t="s">
        <v>581</v>
      </c>
      <c r="BT7" s="801"/>
      <c r="BU7" s="801"/>
      <c r="BV7" s="801"/>
      <c r="BW7" s="801"/>
      <c r="BX7" s="801"/>
      <c r="BY7" s="801"/>
      <c r="BZ7" s="801"/>
      <c r="CA7" s="801"/>
      <c r="CB7" s="801"/>
      <c r="CC7" s="801"/>
      <c r="CD7" s="801"/>
      <c r="CE7" s="801"/>
      <c r="CF7" s="801"/>
      <c r="CG7" s="802"/>
      <c r="CH7" s="793">
        <v>13</v>
      </c>
      <c r="CI7" s="794"/>
      <c r="CJ7" s="794"/>
      <c r="CK7" s="794"/>
      <c r="CL7" s="795"/>
      <c r="CM7" s="793">
        <v>1040</v>
      </c>
      <c r="CN7" s="794"/>
      <c r="CO7" s="794"/>
      <c r="CP7" s="794"/>
      <c r="CQ7" s="795"/>
      <c r="CR7" s="793">
        <v>69</v>
      </c>
      <c r="CS7" s="794"/>
      <c r="CT7" s="794"/>
      <c r="CU7" s="794"/>
      <c r="CV7" s="795"/>
      <c r="CW7" s="793" t="s">
        <v>571</v>
      </c>
      <c r="CX7" s="794"/>
      <c r="CY7" s="794"/>
      <c r="CZ7" s="794"/>
      <c r="DA7" s="795"/>
      <c r="DB7" s="793">
        <v>45</v>
      </c>
      <c r="DC7" s="794"/>
      <c r="DD7" s="794"/>
      <c r="DE7" s="794"/>
      <c r="DF7" s="795"/>
      <c r="DG7" s="793" t="s">
        <v>571</v>
      </c>
      <c r="DH7" s="794"/>
      <c r="DI7" s="794"/>
      <c r="DJ7" s="794"/>
      <c r="DK7" s="795"/>
      <c r="DL7" s="793" t="s">
        <v>571</v>
      </c>
      <c r="DM7" s="794"/>
      <c r="DN7" s="794"/>
      <c r="DO7" s="794"/>
      <c r="DP7" s="795"/>
      <c r="DQ7" s="793">
        <v>5</v>
      </c>
      <c r="DR7" s="794"/>
      <c r="DS7" s="794"/>
      <c r="DT7" s="794"/>
      <c r="DU7" s="795"/>
      <c r="DV7" s="774"/>
      <c r="DW7" s="775"/>
      <c r="DX7" s="775"/>
      <c r="DY7" s="775"/>
      <c r="DZ7" s="776"/>
      <c r="EA7" s="234"/>
    </row>
    <row r="8" spans="1:131" s="235" customFormat="1" ht="26.25" customHeight="1">
      <c r="A8" s="241">
        <v>2</v>
      </c>
      <c r="B8" s="777" t="s">
        <v>382</v>
      </c>
      <c r="C8" s="778"/>
      <c r="D8" s="778"/>
      <c r="E8" s="778"/>
      <c r="F8" s="778"/>
      <c r="G8" s="778"/>
      <c r="H8" s="778"/>
      <c r="I8" s="778"/>
      <c r="J8" s="778"/>
      <c r="K8" s="778"/>
      <c r="L8" s="778"/>
      <c r="M8" s="778"/>
      <c r="N8" s="778"/>
      <c r="O8" s="778"/>
      <c r="P8" s="779"/>
      <c r="Q8" s="780">
        <v>62</v>
      </c>
      <c r="R8" s="781"/>
      <c r="S8" s="781"/>
      <c r="T8" s="781"/>
      <c r="U8" s="781"/>
      <c r="V8" s="781">
        <v>61</v>
      </c>
      <c r="W8" s="781"/>
      <c r="X8" s="781"/>
      <c r="Y8" s="781"/>
      <c r="Z8" s="781"/>
      <c r="AA8" s="781">
        <v>1</v>
      </c>
      <c r="AB8" s="781"/>
      <c r="AC8" s="781"/>
      <c r="AD8" s="781"/>
      <c r="AE8" s="782"/>
      <c r="AF8" s="783">
        <v>1</v>
      </c>
      <c r="AG8" s="784"/>
      <c r="AH8" s="784"/>
      <c r="AI8" s="784"/>
      <c r="AJ8" s="785"/>
      <c r="AK8" s="786" t="s">
        <v>571</v>
      </c>
      <c r="AL8" s="787"/>
      <c r="AM8" s="787"/>
      <c r="AN8" s="787"/>
      <c r="AO8" s="787"/>
      <c r="AP8" s="787" t="s">
        <v>571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582</v>
      </c>
      <c r="BT8" s="791"/>
      <c r="BU8" s="791"/>
      <c r="BV8" s="791"/>
      <c r="BW8" s="791"/>
      <c r="BX8" s="791"/>
      <c r="BY8" s="791"/>
      <c r="BZ8" s="791"/>
      <c r="CA8" s="791"/>
      <c r="CB8" s="791"/>
      <c r="CC8" s="791"/>
      <c r="CD8" s="791"/>
      <c r="CE8" s="791"/>
      <c r="CF8" s="791"/>
      <c r="CG8" s="792"/>
      <c r="CH8" s="803">
        <v>3</v>
      </c>
      <c r="CI8" s="804"/>
      <c r="CJ8" s="804"/>
      <c r="CK8" s="804"/>
      <c r="CL8" s="805"/>
      <c r="CM8" s="803">
        <v>-8983</v>
      </c>
      <c r="CN8" s="804"/>
      <c r="CO8" s="804"/>
      <c r="CP8" s="804"/>
      <c r="CQ8" s="805"/>
      <c r="CR8" s="803" t="s">
        <v>571</v>
      </c>
      <c r="CS8" s="804"/>
      <c r="CT8" s="804"/>
      <c r="CU8" s="804"/>
      <c r="CV8" s="805"/>
      <c r="CW8" s="803" t="s">
        <v>571</v>
      </c>
      <c r="CX8" s="804"/>
      <c r="CY8" s="804"/>
      <c r="CZ8" s="804"/>
      <c r="DA8" s="805"/>
      <c r="DB8" s="803">
        <v>36</v>
      </c>
      <c r="DC8" s="804"/>
      <c r="DD8" s="804"/>
      <c r="DE8" s="804"/>
      <c r="DF8" s="805"/>
      <c r="DG8" s="803" t="s">
        <v>571</v>
      </c>
      <c r="DH8" s="804"/>
      <c r="DI8" s="804"/>
      <c r="DJ8" s="804"/>
      <c r="DK8" s="805"/>
      <c r="DL8" s="803" t="s">
        <v>571</v>
      </c>
      <c r="DM8" s="804"/>
      <c r="DN8" s="804"/>
      <c r="DO8" s="804"/>
      <c r="DP8" s="805"/>
      <c r="DQ8" s="803" t="s">
        <v>571</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384</v>
      </c>
      <c r="B23" s="812" t="s">
        <v>385</v>
      </c>
      <c r="C23" s="813"/>
      <c r="D23" s="813"/>
      <c r="E23" s="813"/>
      <c r="F23" s="813"/>
      <c r="G23" s="813"/>
      <c r="H23" s="813"/>
      <c r="I23" s="813"/>
      <c r="J23" s="813"/>
      <c r="K23" s="813"/>
      <c r="L23" s="813"/>
      <c r="M23" s="813"/>
      <c r="N23" s="813"/>
      <c r="O23" s="813"/>
      <c r="P23" s="814"/>
      <c r="Q23" s="815">
        <v>5543</v>
      </c>
      <c r="R23" s="816"/>
      <c r="S23" s="816"/>
      <c r="T23" s="816"/>
      <c r="U23" s="816"/>
      <c r="V23" s="816">
        <v>5248</v>
      </c>
      <c r="W23" s="816"/>
      <c r="X23" s="816"/>
      <c r="Y23" s="816"/>
      <c r="Z23" s="816"/>
      <c r="AA23" s="816">
        <v>295</v>
      </c>
      <c r="AB23" s="816"/>
      <c r="AC23" s="816"/>
      <c r="AD23" s="816"/>
      <c r="AE23" s="817"/>
      <c r="AF23" s="818">
        <v>163</v>
      </c>
      <c r="AG23" s="816"/>
      <c r="AH23" s="816"/>
      <c r="AI23" s="816"/>
      <c r="AJ23" s="819"/>
      <c r="AK23" s="820"/>
      <c r="AL23" s="821"/>
      <c r="AM23" s="821"/>
      <c r="AN23" s="821"/>
      <c r="AO23" s="821"/>
      <c r="AP23" s="816">
        <v>5850</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493</v>
      </c>
      <c r="R28" s="845"/>
      <c r="S28" s="845"/>
      <c r="T28" s="845"/>
      <c r="U28" s="845"/>
      <c r="V28" s="845">
        <v>484</v>
      </c>
      <c r="W28" s="845"/>
      <c r="X28" s="845"/>
      <c r="Y28" s="845"/>
      <c r="Z28" s="845"/>
      <c r="AA28" s="845">
        <v>9</v>
      </c>
      <c r="AB28" s="845"/>
      <c r="AC28" s="845"/>
      <c r="AD28" s="845"/>
      <c r="AE28" s="846"/>
      <c r="AF28" s="847">
        <v>9</v>
      </c>
      <c r="AG28" s="845"/>
      <c r="AH28" s="845"/>
      <c r="AI28" s="845"/>
      <c r="AJ28" s="848"/>
      <c r="AK28" s="849">
        <v>46</v>
      </c>
      <c r="AL28" s="840"/>
      <c r="AM28" s="840"/>
      <c r="AN28" s="840"/>
      <c r="AO28" s="840"/>
      <c r="AP28" s="840" t="s">
        <v>571</v>
      </c>
      <c r="AQ28" s="840"/>
      <c r="AR28" s="840"/>
      <c r="AS28" s="840"/>
      <c r="AT28" s="840"/>
      <c r="AU28" s="840" t="s">
        <v>571</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402</v>
      </c>
      <c r="R29" s="781"/>
      <c r="S29" s="781"/>
      <c r="T29" s="781"/>
      <c r="U29" s="781"/>
      <c r="V29" s="781">
        <v>396</v>
      </c>
      <c r="W29" s="781"/>
      <c r="X29" s="781"/>
      <c r="Y29" s="781"/>
      <c r="Z29" s="781"/>
      <c r="AA29" s="781">
        <v>6</v>
      </c>
      <c r="AB29" s="781"/>
      <c r="AC29" s="781"/>
      <c r="AD29" s="781"/>
      <c r="AE29" s="782"/>
      <c r="AF29" s="783">
        <v>6</v>
      </c>
      <c r="AG29" s="784"/>
      <c r="AH29" s="784"/>
      <c r="AI29" s="784"/>
      <c r="AJ29" s="785"/>
      <c r="AK29" s="852">
        <v>84</v>
      </c>
      <c r="AL29" s="853"/>
      <c r="AM29" s="853"/>
      <c r="AN29" s="853"/>
      <c r="AO29" s="853"/>
      <c r="AP29" s="853" t="s">
        <v>571</v>
      </c>
      <c r="AQ29" s="853"/>
      <c r="AR29" s="853"/>
      <c r="AS29" s="853"/>
      <c r="AT29" s="853"/>
      <c r="AU29" s="853" t="s">
        <v>571</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83</v>
      </c>
      <c r="R30" s="781"/>
      <c r="S30" s="781"/>
      <c r="T30" s="781"/>
      <c r="U30" s="781"/>
      <c r="V30" s="781">
        <v>83</v>
      </c>
      <c r="W30" s="781"/>
      <c r="X30" s="781"/>
      <c r="Y30" s="781"/>
      <c r="Z30" s="781"/>
      <c r="AA30" s="781">
        <v>0</v>
      </c>
      <c r="AB30" s="781"/>
      <c r="AC30" s="781"/>
      <c r="AD30" s="781"/>
      <c r="AE30" s="782"/>
      <c r="AF30" s="783">
        <v>0</v>
      </c>
      <c r="AG30" s="784"/>
      <c r="AH30" s="784"/>
      <c r="AI30" s="784"/>
      <c r="AJ30" s="785"/>
      <c r="AK30" s="852">
        <v>61</v>
      </c>
      <c r="AL30" s="853"/>
      <c r="AM30" s="853"/>
      <c r="AN30" s="853"/>
      <c r="AO30" s="853"/>
      <c r="AP30" s="853" t="s">
        <v>571</v>
      </c>
      <c r="AQ30" s="853"/>
      <c r="AR30" s="853"/>
      <c r="AS30" s="853"/>
      <c r="AT30" s="853"/>
      <c r="AU30" s="853" t="s">
        <v>571</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2</v>
      </c>
      <c r="R31" s="781"/>
      <c r="S31" s="781"/>
      <c r="T31" s="781"/>
      <c r="U31" s="781"/>
      <c r="V31" s="781">
        <v>2</v>
      </c>
      <c r="W31" s="781"/>
      <c r="X31" s="781"/>
      <c r="Y31" s="781"/>
      <c r="Z31" s="781"/>
      <c r="AA31" s="781">
        <v>0</v>
      </c>
      <c r="AB31" s="781"/>
      <c r="AC31" s="781"/>
      <c r="AD31" s="781"/>
      <c r="AE31" s="782"/>
      <c r="AF31" s="783">
        <v>0</v>
      </c>
      <c r="AG31" s="784"/>
      <c r="AH31" s="784"/>
      <c r="AI31" s="784"/>
      <c r="AJ31" s="785"/>
      <c r="AK31" s="852" t="s">
        <v>571</v>
      </c>
      <c r="AL31" s="853"/>
      <c r="AM31" s="853"/>
      <c r="AN31" s="853"/>
      <c r="AO31" s="853"/>
      <c r="AP31" s="853" t="s">
        <v>571</v>
      </c>
      <c r="AQ31" s="853"/>
      <c r="AR31" s="853"/>
      <c r="AS31" s="853"/>
      <c r="AT31" s="853"/>
      <c r="AU31" s="853" t="s">
        <v>571</v>
      </c>
      <c r="AV31" s="853"/>
      <c r="AW31" s="853"/>
      <c r="AX31" s="853"/>
      <c r="AY31" s="853"/>
      <c r="AZ31" s="854" t="s">
        <v>571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t="s">
        <v>571</v>
      </c>
      <c r="R32" s="781"/>
      <c r="S32" s="781"/>
      <c r="T32" s="781"/>
      <c r="U32" s="781"/>
      <c r="V32" s="781" t="s">
        <v>571</v>
      </c>
      <c r="W32" s="781"/>
      <c r="X32" s="781"/>
      <c r="Y32" s="781"/>
      <c r="Z32" s="781"/>
      <c r="AA32" s="781" t="s">
        <v>571</v>
      </c>
      <c r="AB32" s="781"/>
      <c r="AC32" s="781"/>
      <c r="AD32" s="781"/>
      <c r="AE32" s="782"/>
      <c r="AF32" s="783">
        <v>508</v>
      </c>
      <c r="AG32" s="784"/>
      <c r="AH32" s="784"/>
      <c r="AI32" s="784"/>
      <c r="AJ32" s="785"/>
      <c r="AK32" s="852" t="s">
        <v>571</v>
      </c>
      <c r="AL32" s="853"/>
      <c r="AM32" s="853"/>
      <c r="AN32" s="853"/>
      <c r="AO32" s="853"/>
      <c r="AP32" s="853" t="s">
        <v>571</v>
      </c>
      <c r="AQ32" s="853"/>
      <c r="AR32" s="853"/>
      <c r="AS32" s="853"/>
      <c r="AT32" s="853"/>
      <c r="AU32" s="853" t="s">
        <v>571</v>
      </c>
      <c r="AV32" s="853"/>
      <c r="AW32" s="853"/>
      <c r="AX32" s="853"/>
      <c r="AY32" s="853"/>
      <c r="AZ32" s="854" t="s">
        <v>571</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89</v>
      </c>
      <c r="R33" s="781"/>
      <c r="S33" s="781"/>
      <c r="T33" s="781"/>
      <c r="U33" s="781"/>
      <c r="V33" s="781">
        <v>88</v>
      </c>
      <c r="W33" s="781"/>
      <c r="X33" s="781"/>
      <c r="Y33" s="781"/>
      <c r="Z33" s="781"/>
      <c r="AA33" s="781">
        <v>1</v>
      </c>
      <c r="AB33" s="781"/>
      <c r="AC33" s="781"/>
      <c r="AD33" s="781"/>
      <c r="AE33" s="782"/>
      <c r="AF33" s="783">
        <v>1</v>
      </c>
      <c r="AG33" s="784"/>
      <c r="AH33" s="784"/>
      <c r="AI33" s="784"/>
      <c r="AJ33" s="785"/>
      <c r="AK33" s="852">
        <v>51</v>
      </c>
      <c r="AL33" s="853"/>
      <c r="AM33" s="853"/>
      <c r="AN33" s="853"/>
      <c r="AO33" s="853"/>
      <c r="AP33" s="853">
        <v>448</v>
      </c>
      <c r="AQ33" s="853"/>
      <c r="AR33" s="853"/>
      <c r="AS33" s="853"/>
      <c r="AT33" s="853"/>
      <c r="AU33" s="853">
        <v>280</v>
      </c>
      <c r="AV33" s="853"/>
      <c r="AW33" s="853"/>
      <c r="AX33" s="853"/>
      <c r="AY33" s="853"/>
      <c r="AZ33" s="854" t="s">
        <v>571</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130</v>
      </c>
      <c r="R34" s="781"/>
      <c r="S34" s="781"/>
      <c r="T34" s="781"/>
      <c r="U34" s="781"/>
      <c r="V34" s="781">
        <v>107</v>
      </c>
      <c r="W34" s="781"/>
      <c r="X34" s="781"/>
      <c r="Y34" s="781"/>
      <c r="Z34" s="781"/>
      <c r="AA34" s="781">
        <v>23</v>
      </c>
      <c r="AB34" s="781"/>
      <c r="AC34" s="781"/>
      <c r="AD34" s="781"/>
      <c r="AE34" s="782"/>
      <c r="AF34" s="783">
        <v>23</v>
      </c>
      <c r="AG34" s="784"/>
      <c r="AH34" s="784"/>
      <c r="AI34" s="784"/>
      <c r="AJ34" s="785"/>
      <c r="AK34" s="852" t="s">
        <v>571</v>
      </c>
      <c r="AL34" s="853"/>
      <c r="AM34" s="853"/>
      <c r="AN34" s="853"/>
      <c r="AO34" s="853"/>
      <c r="AP34" s="853">
        <v>476</v>
      </c>
      <c r="AQ34" s="853"/>
      <c r="AR34" s="853"/>
      <c r="AS34" s="853"/>
      <c r="AT34" s="853"/>
      <c r="AU34" s="853" t="s">
        <v>571</v>
      </c>
      <c r="AV34" s="853"/>
      <c r="AW34" s="853"/>
      <c r="AX34" s="853"/>
      <c r="AY34" s="853"/>
      <c r="AZ34" s="854" t="s">
        <v>571</v>
      </c>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384</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548</v>
      </c>
      <c r="AG63" s="864"/>
      <c r="AH63" s="864"/>
      <c r="AI63" s="864"/>
      <c r="AJ63" s="865"/>
      <c r="AK63" s="866"/>
      <c r="AL63" s="861"/>
      <c r="AM63" s="861"/>
      <c r="AN63" s="861"/>
      <c r="AO63" s="861"/>
      <c r="AP63" s="864">
        <v>924</v>
      </c>
      <c r="AQ63" s="864"/>
      <c r="AR63" s="864"/>
      <c r="AS63" s="864"/>
      <c r="AT63" s="864"/>
      <c r="AU63" s="864">
        <v>280</v>
      </c>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408</v>
      </c>
      <c r="B66" s="763"/>
      <c r="C66" s="763"/>
      <c r="D66" s="763"/>
      <c r="E66" s="763"/>
      <c r="F66" s="763"/>
      <c r="G66" s="763"/>
      <c r="H66" s="763"/>
      <c r="I66" s="763"/>
      <c r="J66" s="763"/>
      <c r="K66" s="763"/>
      <c r="L66" s="763"/>
      <c r="M66" s="763"/>
      <c r="N66" s="763"/>
      <c r="O66" s="763"/>
      <c r="P66" s="764"/>
      <c r="Q66" s="739" t="s">
        <v>388</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572</v>
      </c>
      <c r="C68" s="892"/>
      <c r="D68" s="892"/>
      <c r="E68" s="892"/>
      <c r="F68" s="892"/>
      <c r="G68" s="892"/>
      <c r="H68" s="892"/>
      <c r="I68" s="892"/>
      <c r="J68" s="892"/>
      <c r="K68" s="892"/>
      <c r="L68" s="892"/>
      <c r="M68" s="892"/>
      <c r="N68" s="892"/>
      <c r="O68" s="892"/>
      <c r="P68" s="893"/>
      <c r="Q68" s="894">
        <v>599</v>
      </c>
      <c r="R68" s="888"/>
      <c r="S68" s="888"/>
      <c r="T68" s="888"/>
      <c r="U68" s="888"/>
      <c r="V68" s="888">
        <v>580</v>
      </c>
      <c r="W68" s="888"/>
      <c r="X68" s="888"/>
      <c r="Y68" s="888"/>
      <c r="Z68" s="888"/>
      <c r="AA68" s="888">
        <v>19</v>
      </c>
      <c r="AB68" s="888"/>
      <c r="AC68" s="888"/>
      <c r="AD68" s="888"/>
      <c r="AE68" s="888"/>
      <c r="AF68" s="888">
        <v>19</v>
      </c>
      <c r="AG68" s="888"/>
      <c r="AH68" s="888"/>
      <c r="AI68" s="888"/>
      <c r="AJ68" s="888"/>
      <c r="AK68" s="888">
        <v>6</v>
      </c>
      <c r="AL68" s="888"/>
      <c r="AM68" s="888"/>
      <c r="AN68" s="888"/>
      <c r="AO68" s="888"/>
      <c r="AP68" s="888">
        <v>517</v>
      </c>
      <c r="AQ68" s="888"/>
      <c r="AR68" s="888"/>
      <c r="AS68" s="888"/>
      <c r="AT68" s="888"/>
      <c r="AU68" s="888">
        <v>28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573</v>
      </c>
      <c r="C69" s="896"/>
      <c r="D69" s="896"/>
      <c r="E69" s="896"/>
      <c r="F69" s="896"/>
      <c r="G69" s="896"/>
      <c r="H69" s="896"/>
      <c r="I69" s="896"/>
      <c r="J69" s="896"/>
      <c r="K69" s="896"/>
      <c r="L69" s="896"/>
      <c r="M69" s="896"/>
      <c r="N69" s="896"/>
      <c r="O69" s="896"/>
      <c r="P69" s="897"/>
      <c r="Q69" s="898">
        <v>152</v>
      </c>
      <c r="R69" s="853"/>
      <c r="S69" s="853"/>
      <c r="T69" s="853"/>
      <c r="U69" s="853"/>
      <c r="V69" s="853">
        <v>142</v>
      </c>
      <c r="W69" s="853"/>
      <c r="X69" s="853"/>
      <c r="Y69" s="853"/>
      <c r="Z69" s="853"/>
      <c r="AA69" s="853">
        <v>10</v>
      </c>
      <c r="AB69" s="853"/>
      <c r="AC69" s="853"/>
      <c r="AD69" s="853"/>
      <c r="AE69" s="853"/>
      <c r="AF69" s="853">
        <v>10</v>
      </c>
      <c r="AG69" s="853"/>
      <c r="AH69" s="853"/>
      <c r="AI69" s="853"/>
      <c r="AJ69" s="853"/>
      <c r="AK69" s="853" t="s">
        <v>571</v>
      </c>
      <c r="AL69" s="853"/>
      <c r="AM69" s="853"/>
      <c r="AN69" s="853"/>
      <c r="AO69" s="853"/>
      <c r="AP69" s="853">
        <v>51</v>
      </c>
      <c r="AQ69" s="853"/>
      <c r="AR69" s="853"/>
      <c r="AS69" s="853"/>
      <c r="AT69" s="853"/>
      <c r="AU69" s="853">
        <v>12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574</v>
      </c>
      <c r="C70" s="896"/>
      <c r="D70" s="896"/>
      <c r="E70" s="896"/>
      <c r="F70" s="896"/>
      <c r="G70" s="896"/>
      <c r="H70" s="896"/>
      <c r="I70" s="896"/>
      <c r="J70" s="896"/>
      <c r="K70" s="896"/>
      <c r="L70" s="896"/>
      <c r="M70" s="896"/>
      <c r="N70" s="896"/>
      <c r="O70" s="896"/>
      <c r="P70" s="897"/>
      <c r="Q70" s="898">
        <v>3</v>
      </c>
      <c r="R70" s="853"/>
      <c r="S70" s="853"/>
      <c r="T70" s="853"/>
      <c r="U70" s="853"/>
      <c r="V70" s="853">
        <v>3</v>
      </c>
      <c r="W70" s="853"/>
      <c r="X70" s="853"/>
      <c r="Y70" s="853"/>
      <c r="Z70" s="853"/>
      <c r="AA70" s="853">
        <v>0</v>
      </c>
      <c r="AB70" s="853"/>
      <c r="AC70" s="853"/>
      <c r="AD70" s="853"/>
      <c r="AE70" s="853"/>
      <c r="AF70" s="853">
        <v>0</v>
      </c>
      <c r="AG70" s="853"/>
      <c r="AH70" s="853"/>
      <c r="AI70" s="853"/>
      <c r="AJ70" s="853"/>
      <c r="AK70" s="853" t="s">
        <v>571</v>
      </c>
      <c r="AL70" s="853"/>
      <c r="AM70" s="853"/>
      <c r="AN70" s="853"/>
      <c r="AO70" s="853"/>
      <c r="AP70" s="853" t="s">
        <v>571</v>
      </c>
      <c r="AQ70" s="853"/>
      <c r="AR70" s="853"/>
      <c r="AS70" s="853"/>
      <c r="AT70" s="853"/>
      <c r="AU70" s="853" t="s">
        <v>571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575</v>
      </c>
      <c r="C71" s="896"/>
      <c r="D71" s="896"/>
      <c r="E71" s="896"/>
      <c r="F71" s="896"/>
      <c r="G71" s="896"/>
      <c r="H71" s="896"/>
      <c r="I71" s="896"/>
      <c r="J71" s="896"/>
      <c r="K71" s="896"/>
      <c r="L71" s="896"/>
      <c r="M71" s="896"/>
      <c r="N71" s="896"/>
      <c r="O71" s="896"/>
      <c r="P71" s="897"/>
      <c r="Q71" s="898">
        <v>28</v>
      </c>
      <c r="R71" s="853"/>
      <c r="S71" s="853"/>
      <c r="T71" s="853"/>
      <c r="U71" s="853"/>
      <c r="V71" s="853">
        <v>23</v>
      </c>
      <c r="W71" s="853"/>
      <c r="X71" s="853"/>
      <c r="Y71" s="853"/>
      <c r="Z71" s="853"/>
      <c r="AA71" s="853">
        <v>5</v>
      </c>
      <c r="AB71" s="853"/>
      <c r="AC71" s="853"/>
      <c r="AD71" s="853"/>
      <c r="AE71" s="853"/>
      <c r="AF71" s="853">
        <v>5</v>
      </c>
      <c r="AG71" s="853"/>
      <c r="AH71" s="853"/>
      <c r="AI71" s="853"/>
      <c r="AJ71" s="853"/>
      <c r="AK71" s="853">
        <v>22</v>
      </c>
      <c r="AL71" s="853"/>
      <c r="AM71" s="853"/>
      <c r="AN71" s="853"/>
      <c r="AO71" s="853"/>
      <c r="AP71" s="853" t="s">
        <v>571</v>
      </c>
      <c r="AQ71" s="853"/>
      <c r="AR71" s="853"/>
      <c r="AS71" s="853"/>
      <c r="AT71" s="853"/>
      <c r="AU71" s="853" t="s">
        <v>571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576</v>
      </c>
      <c r="C72" s="896"/>
      <c r="D72" s="896"/>
      <c r="E72" s="896"/>
      <c r="F72" s="896"/>
      <c r="G72" s="896"/>
      <c r="H72" s="896"/>
      <c r="I72" s="896"/>
      <c r="J72" s="896"/>
      <c r="K72" s="896"/>
      <c r="L72" s="896"/>
      <c r="M72" s="896"/>
      <c r="N72" s="896"/>
      <c r="O72" s="896"/>
      <c r="P72" s="897"/>
      <c r="Q72" s="898">
        <v>204</v>
      </c>
      <c r="R72" s="853"/>
      <c r="S72" s="853"/>
      <c r="T72" s="853"/>
      <c r="U72" s="853"/>
      <c r="V72" s="853">
        <v>199</v>
      </c>
      <c r="W72" s="853"/>
      <c r="X72" s="853"/>
      <c r="Y72" s="853"/>
      <c r="Z72" s="853"/>
      <c r="AA72" s="853">
        <v>5</v>
      </c>
      <c r="AB72" s="853"/>
      <c r="AC72" s="853"/>
      <c r="AD72" s="853"/>
      <c r="AE72" s="853"/>
      <c r="AF72" s="853">
        <v>5</v>
      </c>
      <c r="AG72" s="853"/>
      <c r="AH72" s="853"/>
      <c r="AI72" s="853"/>
      <c r="AJ72" s="853"/>
      <c r="AK72" s="853">
        <v>7</v>
      </c>
      <c r="AL72" s="853"/>
      <c r="AM72" s="853"/>
      <c r="AN72" s="853"/>
      <c r="AO72" s="853"/>
      <c r="AP72" s="853" t="s">
        <v>571</v>
      </c>
      <c r="AQ72" s="853"/>
      <c r="AR72" s="853"/>
      <c r="AS72" s="853"/>
      <c r="AT72" s="853"/>
      <c r="AU72" s="853" t="s">
        <v>571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577</v>
      </c>
      <c r="C73" s="896"/>
      <c r="D73" s="896"/>
      <c r="E73" s="896"/>
      <c r="F73" s="896"/>
      <c r="G73" s="896"/>
      <c r="H73" s="896"/>
      <c r="I73" s="896"/>
      <c r="J73" s="896"/>
      <c r="K73" s="896"/>
      <c r="L73" s="896"/>
      <c r="M73" s="896"/>
      <c r="N73" s="896"/>
      <c r="O73" s="896"/>
      <c r="P73" s="897"/>
      <c r="Q73" s="898">
        <v>159888</v>
      </c>
      <c r="R73" s="853"/>
      <c r="S73" s="853"/>
      <c r="T73" s="853"/>
      <c r="U73" s="853"/>
      <c r="V73" s="853">
        <v>154431</v>
      </c>
      <c r="W73" s="853"/>
      <c r="X73" s="853"/>
      <c r="Y73" s="853"/>
      <c r="Z73" s="853"/>
      <c r="AA73" s="853">
        <v>5457</v>
      </c>
      <c r="AB73" s="853"/>
      <c r="AC73" s="853"/>
      <c r="AD73" s="853"/>
      <c r="AE73" s="853"/>
      <c r="AF73" s="853">
        <v>5457</v>
      </c>
      <c r="AG73" s="853"/>
      <c r="AH73" s="853"/>
      <c r="AI73" s="853"/>
      <c r="AJ73" s="853"/>
      <c r="AK73" s="853">
        <v>766</v>
      </c>
      <c r="AL73" s="853"/>
      <c r="AM73" s="853"/>
      <c r="AN73" s="853"/>
      <c r="AO73" s="853"/>
      <c r="AP73" s="853" t="s">
        <v>571</v>
      </c>
      <c r="AQ73" s="853"/>
      <c r="AR73" s="853"/>
      <c r="AS73" s="853"/>
      <c r="AT73" s="853"/>
      <c r="AU73" s="853" t="s">
        <v>571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578</v>
      </c>
      <c r="C74" s="896"/>
      <c r="D74" s="896"/>
      <c r="E74" s="896"/>
      <c r="F74" s="896"/>
      <c r="G74" s="896"/>
      <c r="H74" s="896"/>
      <c r="I74" s="896"/>
      <c r="J74" s="896"/>
      <c r="K74" s="896"/>
      <c r="L74" s="896"/>
      <c r="M74" s="896"/>
      <c r="N74" s="896"/>
      <c r="O74" s="896"/>
      <c r="P74" s="897"/>
      <c r="Q74" s="898">
        <v>2139</v>
      </c>
      <c r="R74" s="853"/>
      <c r="S74" s="853"/>
      <c r="T74" s="853"/>
      <c r="U74" s="853"/>
      <c r="V74" s="853">
        <v>1906</v>
      </c>
      <c r="W74" s="853"/>
      <c r="X74" s="853"/>
      <c r="Y74" s="853"/>
      <c r="Z74" s="853"/>
      <c r="AA74" s="853">
        <v>233</v>
      </c>
      <c r="AB74" s="853"/>
      <c r="AC74" s="853"/>
      <c r="AD74" s="853"/>
      <c r="AE74" s="853"/>
      <c r="AF74" s="853">
        <v>233</v>
      </c>
      <c r="AG74" s="853"/>
      <c r="AH74" s="853"/>
      <c r="AI74" s="853"/>
      <c r="AJ74" s="853"/>
      <c r="AK74" s="853">
        <v>2</v>
      </c>
      <c r="AL74" s="853"/>
      <c r="AM74" s="853"/>
      <c r="AN74" s="853"/>
      <c r="AO74" s="853"/>
      <c r="AP74" s="853" t="s">
        <v>571</v>
      </c>
      <c r="AQ74" s="853"/>
      <c r="AR74" s="853"/>
      <c r="AS74" s="853"/>
      <c r="AT74" s="853"/>
      <c r="AU74" s="853" t="s">
        <v>571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579</v>
      </c>
      <c r="C75" s="896"/>
      <c r="D75" s="896"/>
      <c r="E75" s="896"/>
      <c r="F75" s="896"/>
      <c r="G75" s="896"/>
      <c r="H75" s="896"/>
      <c r="I75" s="896"/>
      <c r="J75" s="896"/>
      <c r="K75" s="896"/>
      <c r="L75" s="896"/>
      <c r="M75" s="896"/>
      <c r="N75" s="896"/>
      <c r="O75" s="896"/>
      <c r="P75" s="897"/>
      <c r="Q75" s="901">
        <v>20</v>
      </c>
      <c r="R75" s="902"/>
      <c r="S75" s="902"/>
      <c r="T75" s="902"/>
      <c r="U75" s="852"/>
      <c r="V75" s="903">
        <v>17</v>
      </c>
      <c r="W75" s="902"/>
      <c r="X75" s="902"/>
      <c r="Y75" s="902"/>
      <c r="Z75" s="852"/>
      <c r="AA75" s="903">
        <v>3</v>
      </c>
      <c r="AB75" s="902"/>
      <c r="AC75" s="902"/>
      <c r="AD75" s="902"/>
      <c r="AE75" s="852"/>
      <c r="AF75" s="903">
        <v>3</v>
      </c>
      <c r="AG75" s="902"/>
      <c r="AH75" s="902"/>
      <c r="AI75" s="902"/>
      <c r="AJ75" s="852"/>
      <c r="AK75" s="903" t="s">
        <v>571</v>
      </c>
      <c r="AL75" s="902"/>
      <c r="AM75" s="902"/>
      <c r="AN75" s="902"/>
      <c r="AO75" s="852"/>
      <c r="AP75" s="903" t="s">
        <v>571</v>
      </c>
      <c r="AQ75" s="902"/>
      <c r="AR75" s="902"/>
      <c r="AS75" s="902"/>
      <c r="AT75" s="852"/>
      <c r="AU75" s="903" t="s">
        <v>571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580</v>
      </c>
      <c r="C76" s="896"/>
      <c r="D76" s="896"/>
      <c r="E76" s="896"/>
      <c r="F76" s="896"/>
      <c r="G76" s="896"/>
      <c r="H76" s="896"/>
      <c r="I76" s="896"/>
      <c r="J76" s="896"/>
      <c r="K76" s="896"/>
      <c r="L76" s="896"/>
      <c r="M76" s="896"/>
      <c r="N76" s="896"/>
      <c r="O76" s="896"/>
      <c r="P76" s="897"/>
      <c r="Q76" s="901">
        <v>43</v>
      </c>
      <c r="R76" s="902"/>
      <c r="S76" s="902"/>
      <c r="T76" s="902"/>
      <c r="U76" s="852"/>
      <c r="V76" s="903">
        <v>42</v>
      </c>
      <c r="W76" s="902"/>
      <c r="X76" s="902"/>
      <c r="Y76" s="902"/>
      <c r="Z76" s="852"/>
      <c r="AA76" s="903">
        <v>2</v>
      </c>
      <c r="AB76" s="902"/>
      <c r="AC76" s="902"/>
      <c r="AD76" s="902"/>
      <c r="AE76" s="852"/>
      <c r="AF76" s="903">
        <v>2</v>
      </c>
      <c r="AG76" s="902"/>
      <c r="AH76" s="902"/>
      <c r="AI76" s="902"/>
      <c r="AJ76" s="852"/>
      <c r="AK76" s="903">
        <v>17</v>
      </c>
      <c r="AL76" s="902"/>
      <c r="AM76" s="902"/>
      <c r="AN76" s="902"/>
      <c r="AO76" s="852"/>
      <c r="AP76" s="903" t="s">
        <v>571</v>
      </c>
      <c r="AQ76" s="902"/>
      <c r="AR76" s="902"/>
      <c r="AS76" s="902"/>
      <c r="AT76" s="852"/>
      <c r="AU76" s="903" t="s">
        <v>571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384</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SUM(AF68:AJ87)</f>
        <v>5734</v>
      </c>
      <c r="AG88" s="864"/>
      <c r="AH88" s="864"/>
      <c r="AI88" s="864"/>
      <c r="AJ88" s="864"/>
      <c r="AK88" s="861"/>
      <c r="AL88" s="861"/>
      <c r="AM88" s="861"/>
      <c r="AN88" s="861"/>
      <c r="AO88" s="861"/>
      <c r="AP88" s="864">
        <f t="shared" ref="AP88" si="0">SUM(AP68:AT87)</f>
        <v>568</v>
      </c>
      <c r="AQ88" s="864"/>
      <c r="AR88" s="864"/>
      <c r="AS88" s="864"/>
      <c r="AT88" s="864"/>
      <c r="AU88" s="864">
        <f t="shared" ref="AU88" si="1">SUM(AU68:AY87)</f>
        <v>40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69</v>
      </c>
      <c r="CS102" s="872"/>
      <c r="CT102" s="872"/>
      <c r="CU102" s="872"/>
      <c r="CV102" s="915"/>
      <c r="CW102" s="914"/>
      <c r="CX102" s="872"/>
      <c r="CY102" s="872"/>
      <c r="CZ102" s="872"/>
      <c r="DA102" s="915"/>
      <c r="DB102" s="914">
        <v>81</v>
      </c>
      <c r="DC102" s="872"/>
      <c r="DD102" s="872"/>
      <c r="DE102" s="872"/>
      <c r="DF102" s="915"/>
      <c r="DG102" s="914"/>
      <c r="DH102" s="872"/>
      <c r="DI102" s="872"/>
      <c r="DJ102" s="872"/>
      <c r="DK102" s="915"/>
      <c r="DL102" s="914"/>
      <c r="DM102" s="872"/>
      <c r="DN102" s="872"/>
      <c r="DO102" s="872"/>
      <c r="DP102" s="915"/>
      <c r="DQ102" s="914">
        <v>5</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301</v>
      </c>
      <c r="AG109" s="917"/>
      <c r="AH109" s="917"/>
      <c r="AI109" s="917"/>
      <c r="AJ109" s="918"/>
      <c r="AK109" s="916" t="s">
        <v>300</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301</v>
      </c>
      <c r="BW109" s="917"/>
      <c r="BX109" s="917"/>
      <c r="BY109" s="917"/>
      <c r="BZ109" s="918"/>
      <c r="CA109" s="916" t="s">
        <v>300</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301</v>
      </c>
      <c r="DM109" s="917"/>
      <c r="DN109" s="917"/>
      <c r="DO109" s="917"/>
      <c r="DP109" s="918"/>
      <c r="DQ109" s="916" t="s">
        <v>300</v>
      </c>
      <c r="DR109" s="917"/>
      <c r="DS109" s="917"/>
      <c r="DT109" s="917"/>
      <c r="DU109" s="918"/>
      <c r="DV109" s="916" t="s">
        <v>425</v>
      </c>
      <c r="DW109" s="917"/>
      <c r="DX109" s="917"/>
      <c r="DY109" s="917"/>
      <c r="DZ109" s="919"/>
    </row>
    <row r="110" spans="1:131" s="226" customFormat="1" ht="26.25" customHeight="1">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699175</v>
      </c>
      <c r="AB110" s="924"/>
      <c r="AC110" s="924"/>
      <c r="AD110" s="924"/>
      <c r="AE110" s="925"/>
      <c r="AF110" s="926">
        <v>753268</v>
      </c>
      <c r="AG110" s="924"/>
      <c r="AH110" s="924"/>
      <c r="AI110" s="924"/>
      <c r="AJ110" s="925"/>
      <c r="AK110" s="926">
        <v>752820</v>
      </c>
      <c r="AL110" s="924"/>
      <c r="AM110" s="924"/>
      <c r="AN110" s="924"/>
      <c r="AO110" s="925"/>
      <c r="AP110" s="927">
        <v>32.200000000000003</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6088251</v>
      </c>
      <c r="BR110" s="959"/>
      <c r="BS110" s="959"/>
      <c r="BT110" s="959"/>
      <c r="BU110" s="959"/>
      <c r="BV110" s="959">
        <v>6092802</v>
      </c>
      <c r="BW110" s="959"/>
      <c r="BX110" s="959"/>
      <c r="BY110" s="959"/>
      <c r="BZ110" s="959"/>
      <c r="CA110" s="959">
        <v>5850019</v>
      </c>
      <c r="CB110" s="959"/>
      <c r="CC110" s="959"/>
      <c r="CD110" s="959"/>
      <c r="CE110" s="959"/>
      <c r="CF110" s="973">
        <v>250.2</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122</v>
      </c>
      <c r="DM110" s="959"/>
      <c r="DN110" s="959"/>
      <c r="DO110" s="959"/>
      <c r="DP110" s="959"/>
      <c r="DQ110" s="959" t="s">
        <v>432</v>
      </c>
      <c r="DR110" s="959"/>
      <c r="DS110" s="959"/>
      <c r="DT110" s="959"/>
      <c r="DU110" s="959"/>
      <c r="DV110" s="960" t="s">
        <v>122</v>
      </c>
      <c r="DW110" s="960"/>
      <c r="DX110" s="960"/>
      <c r="DY110" s="960"/>
      <c r="DZ110" s="961"/>
    </row>
    <row r="111" spans="1:131" s="226" customFormat="1" ht="26.25" customHeight="1">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122</v>
      </c>
      <c r="AL111" s="966"/>
      <c r="AM111" s="966"/>
      <c r="AN111" s="966"/>
      <c r="AO111" s="967"/>
      <c r="AP111" s="969" t="s">
        <v>432</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t="s">
        <v>432</v>
      </c>
      <c r="BR111" s="952"/>
      <c r="BS111" s="952"/>
      <c r="BT111" s="952"/>
      <c r="BU111" s="952"/>
      <c r="BV111" s="952" t="s">
        <v>432</v>
      </c>
      <c r="BW111" s="952"/>
      <c r="BX111" s="952"/>
      <c r="BY111" s="952"/>
      <c r="BZ111" s="952"/>
      <c r="CA111" s="952" t="s">
        <v>432</v>
      </c>
      <c r="CB111" s="952"/>
      <c r="CC111" s="952"/>
      <c r="CD111" s="952"/>
      <c r="CE111" s="952"/>
      <c r="CF111" s="946" t="s">
        <v>432</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432</v>
      </c>
      <c r="DH111" s="952"/>
      <c r="DI111" s="952"/>
      <c r="DJ111" s="952"/>
      <c r="DK111" s="952"/>
      <c r="DL111" s="952" t="s">
        <v>122</v>
      </c>
      <c r="DM111" s="952"/>
      <c r="DN111" s="952"/>
      <c r="DO111" s="952"/>
      <c r="DP111" s="952"/>
      <c r="DQ111" s="952" t="s">
        <v>432</v>
      </c>
      <c r="DR111" s="952"/>
      <c r="DS111" s="952"/>
      <c r="DT111" s="952"/>
      <c r="DU111" s="952"/>
      <c r="DV111" s="953" t="s">
        <v>122</v>
      </c>
      <c r="DW111" s="953"/>
      <c r="DX111" s="953"/>
      <c r="DY111" s="953"/>
      <c r="DZ111" s="954"/>
    </row>
    <row r="112" spans="1:131" s="226" customFormat="1" ht="26.25" customHeight="1">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432</v>
      </c>
      <c r="AB112" s="991"/>
      <c r="AC112" s="991"/>
      <c r="AD112" s="991"/>
      <c r="AE112" s="992"/>
      <c r="AF112" s="993" t="s">
        <v>432</v>
      </c>
      <c r="AG112" s="991"/>
      <c r="AH112" s="991"/>
      <c r="AI112" s="991"/>
      <c r="AJ112" s="992"/>
      <c r="AK112" s="993" t="s">
        <v>432</v>
      </c>
      <c r="AL112" s="991"/>
      <c r="AM112" s="991"/>
      <c r="AN112" s="991"/>
      <c r="AO112" s="992"/>
      <c r="AP112" s="994" t="s">
        <v>432</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596554</v>
      </c>
      <c r="BR112" s="952"/>
      <c r="BS112" s="952"/>
      <c r="BT112" s="952"/>
      <c r="BU112" s="952"/>
      <c r="BV112" s="952">
        <v>516210</v>
      </c>
      <c r="BW112" s="952"/>
      <c r="BX112" s="952"/>
      <c r="BY112" s="952"/>
      <c r="BZ112" s="952"/>
      <c r="CA112" s="952">
        <v>492748</v>
      </c>
      <c r="CB112" s="952"/>
      <c r="CC112" s="952"/>
      <c r="CD112" s="952"/>
      <c r="CE112" s="952"/>
      <c r="CF112" s="946">
        <v>21.1</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432</v>
      </c>
      <c r="DH112" s="952"/>
      <c r="DI112" s="952"/>
      <c r="DJ112" s="952"/>
      <c r="DK112" s="952"/>
      <c r="DL112" s="952" t="s">
        <v>432</v>
      </c>
      <c r="DM112" s="952"/>
      <c r="DN112" s="952"/>
      <c r="DO112" s="952"/>
      <c r="DP112" s="952"/>
      <c r="DQ112" s="952" t="s">
        <v>432</v>
      </c>
      <c r="DR112" s="952"/>
      <c r="DS112" s="952"/>
      <c r="DT112" s="952"/>
      <c r="DU112" s="952"/>
      <c r="DV112" s="953" t="s">
        <v>432</v>
      </c>
      <c r="DW112" s="953"/>
      <c r="DX112" s="953"/>
      <c r="DY112" s="953"/>
      <c r="DZ112" s="954"/>
    </row>
    <row r="113" spans="1:130" s="226" customFormat="1" ht="26.25" customHeight="1">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43954</v>
      </c>
      <c r="AB113" s="966"/>
      <c r="AC113" s="966"/>
      <c r="AD113" s="966"/>
      <c r="AE113" s="967"/>
      <c r="AF113" s="968">
        <v>44577</v>
      </c>
      <c r="AG113" s="966"/>
      <c r="AH113" s="966"/>
      <c r="AI113" s="966"/>
      <c r="AJ113" s="967"/>
      <c r="AK113" s="968">
        <v>53231</v>
      </c>
      <c r="AL113" s="966"/>
      <c r="AM113" s="966"/>
      <c r="AN113" s="966"/>
      <c r="AO113" s="967"/>
      <c r="AP113" s="969">
        <v>2.2999999999999998</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77509</v>
      </c>
      <c r="BR113" s="952"/>
      <c r="BS113" s="952"/>
      <c r="BT113" s="952"/>
      <c r="BU113" s="952"/>
      <c r="BV113" s="952">
        <v>47458</v>
      </c>
      <c r="BW113" s="952"/>
      <c r="BX113" s="952"/>
      <c r="BY113" s="952"/>
      <c r="BZ113" s="952"/>
      <c r="CA113" s="952">
        <v>40343</v>
      </c>
      <c r="CB113" s="952"/>
      <c r="CC113" s="952"/>
      <c r="CD113" s="952"/>
      <c r="CE113" s="952"/>
      <c r="CF113" s="946">
        <v>1.7</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432</v>
      </c>
      <c r="DH113" s="991"/>
      <c r="DI113" s="991"/>
      <c r="DJ113" s="991"/>
      <c r="DK113" s="992"/>
      <c r="DL113" s="993" t="s">
        <v>432</v>
      </c>
      <c r="DM113" s="991"/>
      <c r="DN113" s="991"/>
      <c r="DO113" s="991"/>
      <c r="DP113" s="992"/>
      <c r="DQ113" s="993" t="s">
        <v>432</v>
      </c>
      <c r="DR113" s="991"/>
      <c r="DS113" s="991"/>
      <c r="DT113" s="991"/>
      <c r="DU113" s="992"/>
      <c r="DV113" s="994" t="s">
        <v>432</v>
      </c>
      <c r="DW113" s="995"/>
      <c r="DX113" s="995"/>
      <c r="DY113" s="995"/>
      <c r="DZ113" s="996"/>
    </row>
    <row r="114" spans="1:130" s="226" customFormat="1" ht="26.25" customHeight="1">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35194</v>
      </c>
      <c r="AB114" s="991"/>
      <c r="AC114" s="991"/>
      <c r="AD114" s="991"/>
      <c r="AE114" s="992"/>
      <c r="AF114" s="993">
        <v>30960</v>
      </c>
      <c r="AG114" s="991"/>
      <c r="AH114" s="991"/>
      <c r="AI114" s="991"/>
      <c r="AJ114" s="992"/>
      <c r="AK114" s="993">
        <v>19818</v>
      </c>
      <c r="AL114" s="991"/>
      <c r="AM114" s="991"/>
      <c r="AN114" s="991"/>
      <c r="AO114" s="992"/>
      <c r="AP114" s="994">
        <v>0.8</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1095981</v>
      </c>
      <c r="BR114" s="952"/>
      <c r="BS114" s="952"/>
      <c r="BT114" s="952"/>
      <c r="BU114" s="952"/>
      <c r="BV114" s="952">
        <v>1039747</v>
      </c>
      <c r="BW114" s="952"/>
      <c r="BX114" s="952"/>
      <c r="BY114" s="952"/>
      <c r="BZ114" s="952"/>
      <c r="CA114" s="952">
        <v>954444</v>
      </c>
      <c r="CB114" s="952"/>
      <c r="CC114" s="952"/>
      <c r="CD114" s="952"/>
      <c r="CE114" s="952"/>
      <c r="CF114" s="946">
        <v>40.799999999999997</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432</v>
      </c>
      <c r="DH114" s="991"/>
      <c r="DI114" s="991"/>
      <c r="DJ114" s="991"/>
      <c r="DK114" s="992"/>
      <c r="DL114" s="993" t="s">
        <v>432</v>
      </c>
      <c r="DM114" s="991"/>
      <c r="DN114" s="991"/>
      <c r="DO114" s="991"/>
      <c r="DP114" s="992"/>
      <c r="DQ114" s="993" t="s">
        <v>432</v>
      </c>
      <c r="DR114" s="991"/>
      <c r="DS114" s="991"/>
      <c r="DT114" s="991"/>
      <c r="DU114" s="992"/>
      <c r="DV114" s="994" t="s">
        <v>432</v>
      </c>
      <c r="DW114" s="995"/>
      <c r="DX114" s="995"/>
      <c r="DY114" s="995"/>
      <c r="DZ114" s="996"/>
    </row>
    <row r="115" spans="1:130" s="226" customFormat="1" ht="26.25" customHeight="1">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432</v>
      </c>
      <c r="AB115" s="966"/>
      <c r="AC115" s="966"/>
      <c r="AD115" s="966"/>
      <c r="AE115" s="967"/>
      <c r="AF115" s="968" t="s">
        <v>432</v>
      </c>
      <c r="AG115" s="966"/>
      <c r="AH115" s="966"/>
      <c r="AI115" s="966"/>
      <c r="AJ115" s="967"/>
      <c r="AK115" s="968" t="s">
        <v>432</v>
      </c>
      <c r="AL115" s="966"/>
      <c r="AM115" s="966"/>
      <c r="AN115" s="966"/>
      <c r="AO115" s="967"/>
      <c r="AP115" s="969" t="s">
        <v>432</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t="s">
        <v>432</v>
      </c>
      <c r="BR115" s="952"/>
      <c r="BS115" s="952"/>
      <c r="BT115" s="952"/>
      <c r="BU115" s="952"/>
      <c r="BV115" s="952">
        <v>4500</v>
      </c>
      <c r="BW115" s="952"/>
      <c r="BX115" s="952"/>
      <c r="BY115" s="952"/>
      <c r="BZ115" s="952"/>
      <c r="CA115" s="952">
        <v>4500</v>
      </c>
      <c r="CB115" s="952"/>
      <c r="CC115" s="952"/>
      <c r="CD115" s="952"/>
      <c r="CE115" s="952"/>
      <c r="CF115" s="946">
        <v>0.2</v>
      </c>
      <c r="CG115" s="947"/>
      <c r="CH115" s="947"/>
      <c r="CI115" s="947"/>
      <c r="CJ115" s="947"/>
      <c r="CK115" s="977"/>
      <c r="CL115" s="978"/>
      <c r="CM115" s="981"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432</v>
      </c>
      <c r="DH115" s="991"/>
      <c r="DI115" s="991"/>
      <c r="DJ115" s="991"/>
      <c r="DK115" s="992"/>
      <c r="DL115" s="993" t="s">
        <v>432</v>
      </c>
      <c r="DM115" s="991"/>
      <c r="DN115" s="991"/>
      <c r="DO115" s="991"/>
      <c r="DP115" s="992"/>
      <c r="DQ115" s="993" t="s">
        <v>432</v>
      </c>
      <c r="DR115" s="991"/>
      <c r="DS115" s="991"/>
      <c r="DT115" s="991"/>
      <c r="DU115" s="992"/>
      <c r="DV115" s="994" t="s">
        <v>432</v>
      </c>
      <c r="DW115" s="995"/>
      <c r="DX115" s="995"/>
      <c r="DY115" s="995"/>
      <c r="DZ115" s="996"/>
    </row>
    <row r="116" spans="1:130" s="226" customFormat="1" ht="26.25" customHeight="1">
      <c r="A116" s="988"/>
      <c r="B116" s="989"/>
      <c r="C116" s="997" t="s">
        <v>449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432</v>
      </c>
      <c r="AB116" s="991"/>
      <c r="AC116" s="991"/>
      <c r="AD116" s="991"/>
      <c r="AE116" s="992"/>
      <c r="AF116" s="993" t="s">
        <v>432</v>
      </c>
      <c r="AG116" s="991"/>
      <c r="AH116" s="991"/>
      <c r="AI116" s="991"/>
      <c r="AJ116" s="992"/>
      <c r="AK116" s="993" t="s">
        <v>432</v>
      </c>
      <c r="AL116" s="991"/>
      <c r="AM116" s="991"/>
      <c r="AN116" s="991"/>
      <c r="AO116" s="992"/>
      <c r="AP116" s="994" t="s">
        <v>432</v>
      </c>
      <c r="AQ116" s="995"/>
      <c r="AR116" s="995"/>
      <c r="AS116" s="995"/>
      <c r="AT116" s="996"/>
      <c r="AU116" s="932"/>
      <c r="AV116" s="933"/>
      <c r="AW116" s="933"/>
      <c r="AX116" s="933"/>
      <c r="AY116" s="933"/>
      <c r="AZ116" s="999" t="s">
        <v>450</v>
      </c>
      <c r="BA116" s="1000"/>
      <c r="BB116" s="1000"/>
      <c r="BC116" s="1000"/>
      <c r="BD116" s="1000"/>
      <c r="BE116" s="1000"/>
      <c r="BF116" s="1000"/>
      <c r="BG116" s="1000"/>
      <c r="BH116" s="1000"/>
      <c r="BI116" s="1000"/>
      <c r="BJ116" s="1000"/>
      <c r="BK116" s="1000"/>
      <c r="BL116" s="1000"/>
      <c r="BM116" s="1000"/>
      <c r="BN116" s="1000"/>
      <c r="BO116" s="1000"/>
      <c r="BP116" s="1001"/>
      <c r="BQ116" s="951" t="s">
        <v>432</v>
      </c>
      <c r="BR116" s="952"/>
      <c r="BS116" s="952"/>
      <c r="BT116" s="952"/>
      <c r="BU116" s="952"/>
      <c r="BV116" s="952" t="s">
        <v>432</v>
      </c>
      <c r="BW116" s="952"/>
      <c r="BX116" s="952"/>
      <c r="BY116" s="952"/>
      <c r="BZ116" s="952"/>
      <c r="CA116" s="952" t="s">
        <v>432</v>
      </c>
      <c r="CB116" s="952"/>
      <c r="CC116" s="952"/>
      <c r="CD116" s="952"/>
      <c r="CE116" s="952"/>
      <c r="CF116" s="946" t="s">
        <v>432</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432</v>
      </c>
      <c r="DH116" s="991"/>
      <c r="DI116" s="991"/>
      <c r="DJ116" s="991"/>
      <c r="DK116" s="992"/>
      <c r="DL116" s="993" t="s">
        <v>432</v>
      </c>
      <c r="DM116" s="991"/>
      <c r="DN116" s="991"/>
      <c r="DO116" s="991"/>
      <c r="DP116" s="992"/>
      <c r="DQ116" s="993" t="s">
        <v>432</v>
      </c>
      <c r="DR116" s="991"/>
      <c r="DS116" s="991"/>
      <c r="DT116" s="991"/>
      <c r="DU116" s="992"/>
      <c r="DV116" s="994" t="s">
        <v>432</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778323</v>
      </c>
      <c r="AB117" s="1009"/>
      <c r="AC117" s="1009"/>
      <c r="AD117" s="1009"/>
      <c r="AE117" s="1010"/>
      <c r="AF117" s="1011">
        <v>828805</v>
      </c>
      <c r="AG117" s="1009"/>
      <c r="AH117" s="1009"/>
      <c r="AI117" s="1009"/>
      <c r="AJ117" s="1010"/>
      <c r="AK117" s="1011">
        <v>825869</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432</v>
      </c>
      <c r="BW117" s="952"/>
      <c r="BX117" s="952"/>
      <c r="BY117" s="952"/>
      <c r="BZ117" s="952"/>
      <c r="CA117" s="952" t="s">
        <v>122</v>
      </c>
      <c r="CB117" s="952"/>
      <c r="CC117" s="952"/>
      <c r="CD117" s="952"/>
      <c r="CE117" s="952"/>
      <c r="CF117" s="946" t="s">
        <v>432</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432</v>
      </c>
      <c r="DH117" s="991"/>
      <c r="DI117" s="991"/>
      <c r="DJ117" s="991"/>
      <c r="DK117" s="992"/>
      <c r="DL117" s="993" t="s">
        <v>122</v>
      </c>
      <c r="DM117" s="991"/>
      <c r="DN117" s="991"/>
      <c r="DO117" s="991"/>
      <c r="DP117" s="992"/>
      <c r="DQ117" s="993" t="s">
        <v>122</v>
      </c>
      <c r="DR117" s="991"/>
      <c r="DS117" s="991"/>
      <c r="DT117" s="991"/>
      <c r="DU117" s="992"/>
      <c r="DV117" s="994" t="s">
        <v>432</v>
      </c>
      <c r="DW117" s="995"/>
      <c r="DX117" s="995"/>
      <c r="DY117" s="995"/>
      <c r="DZ117" s="996"/>
    </row>
    <row r="118" spans="1:130" s="226" customFormat="1" ht="26.25" customHeight="1">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301</v>
      </c>
      <c r="AG118" s="917"/>
      <c r="AH118" s="917"/>
      <c r="AI118" s="917"/>
      <c r="AJ118" s="918"/>
      <c r="AK118" s="916" t="s">
        <v>300</v>
      </c>
      <c r="AL118" s="917"/>
      <c r="AM118" s="917"/>
      <c r="AN118" s="917"/>
      <c r="AO118" s="918"/>
      <c r="AP118" s="1003" t="s">
        <v>425</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432</v>
      </c>
      <c r="BR118" s="1030"/>
      <c r="BS118" s="1030"/>
      <c r="BT118" s="1030"/>
      <c r="BU118" s="1030"/>
      <c r="BV118" s="1030" t="s">
        <v>122</v>
      </c>
      <c r="BW118" s="1030"/>
      <c r="BX118" s="1030"/>
      <c r="BY118" s="1030"/>
      <c r="BZ118" s="1030"/>
      <c r="CA118" s="1030" t="s">
        <v>432</v>
      </c>
      <c r="CB118" s="1030"/>
      <c r="CC118" s="1030"/>
      <c r="CD118" s="1030"/>
      <c r="CE118" s="1030"/>
      <c r="CF118" s="946" t="s">
        <v>122</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432</v>
      </c>
      <c r="DR118" s="991"/>
      <c r="DS118" s="991"/>
      <c r="DT118" s="991"/>
      <c r="DU118" s="992"/>
      <c r="DV118" s="994" t="s">
        <v>432</v>
      </c>
      <c r="DW118" s="995"/>
      <c r="DX118" s="995"/>
      <c r="DY118" s="995"/>
      <c r="DZ118" s="996"/>
    </row>
    <row r="119" spans="1:130" s="226" customFormat="1" ht="26.25" customHeight="1">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457</v>
      </c>
      <c r="BP119" s="1038"/>
      <c r="BQ119" s="1029">
        <v>7858295</v>
      </c>
      <c r="BR119" s="1030"/>
      <c r="BS119" s="1030"/>
      <c r="BT119" s="1030"/>
      <c r="BU119" s="1030"/>
      <c r="BV119" s="1030">
        <v>7700717</v>
      </c>
      <c r="BW119" s="1030"/>
      <c r="BX119" s="1030"/>
      <c r="BY119" s="1030"/>
      <c r="BZ119" s="1030"/>
      <c r="CA119" s="1030">
        <v>7342054</v>
      </c>
      <c r="CB119" s="1030"/>
      <c r="CC119" s="1030"/>
      <c r="CD119" s="1030"/>
      <c r="CE119" s="1030"/>
      <c r="CF119" s="1031"/>
      <c r="CG119" s="1032"/>
      <c r="CH119" s="1032"/>
      <c r="CI119" s="1032"/>
      <c r="CJ119" s="1033"/>
      <c r="CK119" s="979"/>
      <c r="CL119" s="980"/>
      <c r="CM119" s="1034"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122</v>
      </c>
      <c r="DH119" s="1016"/>
      <c r="DI119" s="1016"/>
      <c r="DJ119" s="1016"/>
      <c r="DK119" s="1017"/>
      <c r="DL119" s="1015" t="s">
        <v>432</v>
      </c>
      <c r="DM119" s="1016"/>
      <c r="DN119" s="1016"/>
      <c r="DO119" s="1016"/>
      <c r="DP119" s="1017"/>
      <c r="DQ119" s="1015" t="s">
        <v>122</v>
      </c>
      <c r="DR119" s="1016"/>
      <c r="DS119" s="1016"/>
      <c r="DT119" s="1016"/>
      <c r="DU119" s="1017"/>
      <c r="DV119" s="1018" t="s">
        <v>432</v>
      </c>
      <c r="DW119" s="1019"/>
      <c r="DX119" s="1019"/>
      <c r="DY119" s="1019"/>
      <c r="DZ119" s="1020"/>
    </row>
    <row r="120" spans="1:130" s="226" customFormat="1" ht="26.25" customHeight="1">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432</v>
      </c>
      <c r="AB120" s="991"/>
      <c r="AC120" s="991"/>
      <c r="AD120" s="991"/>
      <c r="AE120" s="992"/>
      <c r="AF120" s="993" t="s">
        <v>122</v>
      </c>
      <c r="AG120" s="991"/>
      <c r="AH120" s="991"/>
      <c r="AI120" s="991"/>
      <c r="AJ120" s="992"/>
      <c r="AK120" s="993" t="s">
        <v>122</v>
      </c>
      <c r="AL120" s="991"/>
      <c r="AM120" s="991"/>
      <c r="AN120" s="991"/>
      <c r="AO120" s="992"/>
      <c r="AP120" s="994" t="s">
        <v>432</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2821780</v>
      </c>
      <c r="BR120" s="959"/>
      <c r="BS120" s="959"/>
      <c r="BT120" s="959"/>
      <c r="BU120" s="959"/>
      <c r="BV120" s="959">
        <v>3079859</v>
      </c>
      <c r="BW120" s="959"/>
      <c r="BX120" s="959"/>
      <c r="BY120" s="959"/>
      <c r="BZ120" s="959"/>
      <c r="CA120" s="959">
        <v>3209834</v>
      </c>
      <c r="CB120" s="959"/>
      <c r="CC120" s="959"/>
      <c r="CD120" s="959"/>
      <c r="CE120" s="959"/>
      <c r="CF120" s="973">
        <v>137.30000000000001</v>
      </c>
      <c r="CG120" s="974"/>
      <c r="CH120" s="974"/>
      <c r="CI120" s="974"/>
      <c r="CJ120" s="974"/>
      <c r="CK120" s="1039" t="s">
        <v>461</v>
      </c>
      <c r="CL120" s="1040"/>
      <c r="CM120" s="1040"/>
      <c r="CN120" s="1040"/>
      <c r="CO120" s="1041"/>
      <c r="CP120" s="1047" t="s">
        <v>462</v>
      </c>
      <c r="CQ120" s="1048"/>
      <c r="CR120" s="1048"/>
      <c r="CS120" s="1048"/>
      <c r="CT120" s="1048"/>
      <c r="CU120" s="1048"/>
      <c r="CV120" s="1048"/>
      <c r="CW120" s="1048"/>
      <c r="CX120" s="1048"/>
      <c r="CY120" s="1048"/>
      <c r="CZ120" s="1048"/>
      <c r="DA120" s="1048"/>
      <c r="DB120" s="1048"/>
      <c r="DC120" s="1048"/>
      <c r="DD120" s="1048"/>
      <c r="DE120" s="1048"/>
      <c r="DF120" s="1049"/>
      <c r="DG120" s="958">
        <v>419512</v>
      </c>
      <c r="DH120" s="959"/>
      <c r="DI120" s="959"/>
      <c r="DJ120" s="959"/>
      <c r="DK120" s="959"/>
      <c r="DL120" s="959">
        <v>355257</v>
      </c>
      <c r="DM120" s="959"/>
      <c r="DN120" s="959"/>
      <c r="DO120" s="959"/>
      <c r="DP120" s="959"/>
      <c r="DQ120" s="959">
        <v>349083</v>
      </c>
      <c r="DR120" s="959"/>
      <c r="DS120" s="959"/>
      <c r="DT120" s="959"/>
      <c r="DU120" s="959"/>
      <c r="DV120" s="960">
        <v>14.9</v>
      </c>
      <c r="DW120" s="960"/>
      <c r="DX120" s="960"/>
      <c r="DY120" s="960"/>
      <c r="DZ120" s="961"/>
    </row>
    <row r="121" spans="1:130" s="226" customFormat="1" ht="26.25" customHeight="1">
      <c r="A121" s="1091"/>
      <c r="B121" s="978"/>
      <c r="C121" s="999" t="s">
        <v>463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432</v>
      </c>
      <c r="AB121" s="991"/>
      <c r="AC121" s="991"/>
      <c r="AD121" s="991"/>
      <c r="AE121" s="992"/>
      <c r="AF121" s="993" t="s">
        <v>432</v>
      </c>
      <c r="AG121" s="991"/>
      <c r="AH121" s="991"/>
      <c r="AI121" s="991"/>
      <c r="AJ121" s="992"/>
      <c r="AK121" s="993" t="s">
        <v>122</v>
      </c>
      <c r="AL121" s="991"/>
      <c r="AM121" s="991"/>
      <c r="AN121" s="991"/>
      <c r="AO121" s="992"/>
      <c r="AP121" s="994" t="s">
        <v>432</v>
      </c>
      <c r="AQ121" s="995"/>
      <c r="AR121" s="995"/>
      <c r="AS121" s="995"/>
      <c r="AT121" s="996"/>
      <c r="AU121" s="1024"/>
      <c r="AV121" s="1025"/>
      <c r="AW121" s="1025"/>
      <c r="AX121" s="1025"/>
      <c r="AY121" s="1026"/>
      <c r="AZ121" s="981" t="s">
        <v>464</v>
      </c>
      <c r="BA121" s="982"/>
      <c r="BB121" s="982"/>
      <c r="BC121" s="982"/>
      <c r="BD121" s="982"/>
      <c r="BE121" s="982"/>
      <c r="BF121" s="982"/>
      <c r="BG121" s="982"/>
      <c r="BH121" s="982"/>
      <c r="BI121" s="982"/>
      <c r="BJ121" s="982"/>
      <c r="BK121" s="982"/>
      <c r="BL121" s="982"/>
      <c r="BM121" s="982"/>
      <c r="BN121" s="982"/>
      <c r="BO121" s="982"/>
      <c r="BP121" s="983"/>
      <c r="BQ121" s="951" t="s">
        <v>432</v>
      </c>
      <c r="BR121" s="952"/>
      <c r="BS121" s="952"/>
      <c r="BT121" s="952"/>
      <c r="BU121" s="952"/>
      <c r="BV121" s="952" t="s">
        <v>122</v>
      </c>
      <c r="BW121" s="952"/>
      <c r="BX121" s="952"/>
      <c r="BY121" s="952"/>
      <c r="BZ121" s="952"/>
      <c r="CA121" s="952" t="s">
        <v>122</v>
      </c>
      <c r="CB121" s="952"/>
      <c r="CC121" s="952"/>
      <c r="CD121" s="952"/>
      <c r="CE121" s="952"/>
      <c r="CF121" s="946" t="s">
        <v>122</v>
      </c>
      <c r="CG121" s="947"/>
      <c r="CH121" s="947"/>
      <c r="CI121" s="947"/>
      <c r="CJ121" s="947"/>
      <c r="CK121" s="1042"/>
      <c r="CL121" s="1043"/>
      <c r="CM121" s="1043"/>
      <c r="CN121" s="1043"/>
      <c r="CO121" s="1044"/>
      <c r="CP121" s="1052" t="s">
        <v>465</v>
      </c>
      <c r="CQ121" s="1053"/>
      <c r="CR121" s="1053"/>
      <c r="CS121" s="1053"/>
      <c r="CT121" s="1053"/>
      <c r="CU121" s="1053"/>
      <c r="CV121" s="1053"/>
      <c r="CW121" s="1053"/>
      <c r="CX121" s="1053"/>
      <c r="CY121" s="1053"/>
      <c r="CZ121" s="1053"/>
      <c r="DA121" s="1053"/>
      <c r="DB121" s="1053"/>
      <c r="DC121" s="1053"/>
      <c r="DD121" s="1053"/>
      <c r="DE121" s="1053"/>
      <c r="DF121" s="1054"/>
      <c r="DG121" s="951">
        <v>177042</v>
      </c>
      <c r="DH121" s="952"/>
      <c r="DI121" s="952"/>
      <c r="DJ121" s="952"/>
      <c r="DK121" s="952"/>
      <c r="DL121" s="952">
        <v>160953</v>
      </c>
      <c r="DM121" s="952"/>
      <c r="DN121" s="952"/>
      <c r="DO121" s="952"/>
      <c r="DP121" s="952"/>
      <c r="DQ121" s="952">
        <v>143665</v>
      </c>
      <c r="DR121" s="952"/>
      <c r="DS121" s="952"/>
      <c r="DT121" s="952"/>
      <c r="DU121" s="952"/>
      <c r="DV121" s="953">
        <v>6.1</v>
      </c>
      <c r="DW121" s="953"/>
      <c r="DX121" s="953"/>
      <c r="DY121" s="953"/>
      <c r="DZ121" s="954"/>
    </row>
    <row r="122" spans="1:130" s="226" customFormat="1" ht="26.25" customHeight="1">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122</v>
      </c>
      <c r="AL122" s="991"/>
      <c r="AM122" s="991"/>
      <c r="AN122" s="991"/>
      <c r="AO122" s="992"/>
      <c r="AP122" s="994" t="s">
        <v>122</v>
      </c>
      <c r="AQ122" s="995"/>
      <c r="AR122" s="995"/>
      <c r="AS122" s="995"/>
      <c r="AT122" s="996"/>
      <c r="AU122" s="1024"/>
      <c r="AV122" s="1025"/>
      <c r="AW122" s="1025"/>
      <c r="AX122" s="1025"/>
      <c r="AY122" s="1026"/>
      <c r="AZ122" s="1006" t="s">
        <v>466</v>
      </c>
      <c r="BA122" s="997"/>
      <c r="BB122" s="997"/>
      <c r="BC122" s="997"/>
      <c r="BD122" s="997"/>
      <c r="BE122" s="997"/>
      <c r="BF122" s="997"/>
      <c r="BG122" s="997"/>
      <c r="BH122" s="997"/>
      <c r="BI122" s="997"/>
      <c r="BJ122" s="997"/>
      <c r="BK122" s="997"/>
      <c r="BL122" s="997"/>
      <c r="BM122" s="997"/>
      <c r="BN122" s="997"/>
      <c r="BO122" s="997"/>
      <c r="BP122" s="998"/>
      <c r="BQ122" s="1029">
        <v>4545290</v>
      </c>
      <c r="BR122" s="1030"/>
      <c r="BS122" s="1030"/>
      <c r="BT122" s="1030"/>
      <c r="BU122" s="1030"/>
      <c r="BV122" s="1030">
        <v>4597178</v>
      </c>
      <c r="BW122" s="1030"/>
      <c r="BX122" s="1030"/>
      <c r="BY122" s="1030"/>
      <c r="BZ122" s="1030"/>
      <c r="CA122" s="1030">
        <v>4514518</v>
      </c>
      <c r="CB122" s="1030"/>
      <c r="CC122" s="1030"/>
      <c r="CD122" s="1030"/>
      <c r="CE122" s="1030"/>
      <c r="CF122" s="1050">
        <v>193.1</v>
      </c>
      <c r="CG122" s="1051"/>
      <c r="CH122" s="1051"/>
      <c r="CI122" s="1051"/>
      <c r="CJ122" s="1051"/>
      <c r="CK122" s="1042"/>
      <c r="CL122" s="1043"/>
      <c r="CM122" s="1043"/>
      <c r="CN122" s="1043"/>
      <c r="CO122" s="1044"/>
      <c r="CP122" s="1052" t="s">
        <v>467</v>
      </c>
      <c r="CQ122" s="1053"/>
      <c r="CR122" s="1053"/>
      <c r="CS122" s="1053"/>
      <c r="CT122" s="1053"/>
      <c r="CU122" s="1053"/>
      <c r="CV122" s="1053"/>
      <c r="CW122" s="1053"/>
      <c r="CX122" s="1053"/>
      <c r="CY122" s="1053"/>
      <c r="CZ122" s="1053"/>
      <c r="DA122" s="1053"/>
      <c r="DB122" s="1053"/>
      <c r="DC122" s="1053"/>
      <c r="DD122" s="1053"/>
      <c r="DE122" s="1053"/>
      <c r="DF122" s="1054"/>
      <c r="DG122" s="951" t="s">
        <v>122</v>
      </c>
      <c r="DH122" s="952"/>
      <c r="DI122" s="952"/>
      <c r="DJ122" s="952"/>
      <c r="DK122" s="952"/>
      <c r="DL122" s="952" t="s">
        <v>432</v>
      </c>
      <c r="DM122" s="952"/>
      <c r="DN122" s="952"/>
      <c r="DO122" s="952"/>
      <c r="DP122" s="952"/>
      <c r="DQ122" s="952" t="s">
        <v>432</v>
      </c>
      <c r="DR122" s="952"/>
      <c r="DS122" s="952"/>
      <c r="DT122" s="952"/>
      <c r="DU122" s="952"/>
      <c r="DV122" s="953" t="s">
        <v>122</v>
      </c>
      <c r="DW122" s="953"/>
      <c r="DX122" s="953"/>
      <c r="DY122" s="953"/>
      <c r="DZ122" s="954"/>
    </row>
    <row r="123" spans="1:130" s="226" customFormat="1" ht="26.25" customHeight="1">
      <c r="A123" s="1091"/>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122</v>
      </c>
      <c r="AB123" s="991"/>
      <c r="AC123" s="991"/>
      <c r="AD123" s="991"/>
      <c r="AE123" s="992"/>
      <c r="AF123" s="993" t="s">
        <v>122</v>
      </c>
      <c r="AG123" s="991"/>
      <c r="AH123" s="991"/>
      <c r="AI123" s="991"/>
      <c r="AJ123" s="992"/>
      <c r="AK123" s="993" t="s">
        <v>432</v>
      </c>
      <c r="AL123" s="991"/>
      <c r="AM123" s="991"/>
      <c r="AN123" s="991"/>
      <c r="AO123" s="992"/>
      <c r="AP123" s="994" t="s">
        <v>432</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468</v>
      </c>
      <c r="BP123" s="1038"/>
      <c r="BQ123" s="1097">
        <v>7367070</v>
      </c>
      <c r="BR123" s="1098"/>
      <c r="BS123" s="1098"/>
      <c r="BT123" s="1098"/>
      <c r="BU123" s="1098"/>
      <c r="BV123" s="1098">
        <v>7677037</v>
      </c>
      <c r="BW123" s="1098"/>
      <c r="BX123" s="1098"/>
      <c r="BY123" s="1098"/>
      <c r="BZ123" s="1098"/>
      <c r="CA123" s="1098">
        <v>7724352</v>
      </c>
      <c r="CB123" s="1098"/>
      <c r="CC123" s="1098"/>
      <c r="CD123" s="1098"/>
      <c r="CE123" s="1098"/>
      <c r="CF123" s="1031"/>
      <c r="CG123" s="1032"/>
      <c r="CH123" s="1032"/>
      <c r="CI123" s="1032"/>
      <c r="CJ123" s="1033"/>
      <c r="CK123" s="1042"/>
      <c r="CL123" s="1043"/>
      <c r="CM123" s="1043"/>
      <c r="CN123" s="1043"/>
      <c r="CO123" s="1044"/>
      <c r="CP123" s="1052" t="s">
        <v>469</v>
      </c>
      <c r="CQ123" s="1053"/>
      <c r="CR123" s="1053"/>
      <c r="CS123" s="1053"/>
      <c r="CT123" s="1053"/>
      <c r="CU123" s="1053"/>
      <c r="CV123" s="1053"/>
      <c r="CW123" s="1053"/>
      <c r="CX123" s="1053"/>
      <c r="CY123" s="1053"/>
      <c r="CZ123" s="1053"/>
      <c r="DA123" s="1053"/>
      <c r="DB123" s="1053"/>
      <c r="DC123" s="1053"/>
      <c r="DD123" s="1053"/>
      <c r="DE123" s="1053"/>
      <c r="DF123" s="1054"/>
      <c r="DG123" s="990" t="s">
        <v>432</v>
      </c>
      <c r="DH123" s="991"/>
      <c r="DI123" s="991"/>
      <c r="DJ123" s="991"/>
      <c r="DK123" s="992"/>
      <c r="DL123" s="993" t="s">
        <v>122</v>
      </c>
      <c r="DM123" s="991"/>
      <c r="DN123" s="991"/>
      <c r="DO123" s="991"/>
      <c r="DP123" s="992"/>
      <c r="DQ123" s="993" t="s">
        <v>122</v>
      </c>
      <c r="DR123" s="991"/>
      <c r="DS123" s="991"/>
      <c r="DT123" s="991"/>
      <c r="DU123" s="992"/>
      <c r="DV123" s="994" t="s">
        <v>432</v>
      </c>
      <c r="DW123" s="995"/>
      <c r="DX123" s="995"/>
      <c r="DY123" s="995"/>
      <c r="DZ123" s="996"/>
    </row>
    <row r="124" spans="1:130" s="226" customFormat="1" ht="26.25" customHeight="1" thickBot="1">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432</v>
      </c>
      <c r="AB124" s="991"/>
      <c r="AC124" s="991"/>
      <c r="AD124" s="991"/>
      <c r="AE124" s="992"/>
      <c r="AF124" s="993" t="s">
        <v>432</v>
      </c>
      <c r="AG124" s="991"/>
      <c r="AH124" s="991"/>
      <c r="AI124" s="991"/>
      <c r="AJ124" s="992"/>
      <c r="AK124" s="993" t="s">
        <v>432</v>
      </c>
      <c r="AL124" s="991"/>
      <c r="AM124" s="991"/>
      <c r="AN124" s="991"/>
      <c r="AO124" s="992"/>
      <c r="AP124" s="994" t="s">
        <v>122</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19.7</v>
      </c>
      <c r="BR124" s="1060"/>
      <c r="BS124" s="1060"/>
      <c r="BT124" s="1060"/>
      <c r="BU124" s="1060"/>
      <c r="BV124" s="1060">
        <v>0.9</v>
      </c>
      <c r="BW124" s="1060"/>
      <c r="BX124" s="1060"/>
      <c r="BY124" s="1060"/>
      <c r="BZ124" s="1060"/>
      <c r="CA124" s="1060" t="s">
        <v>122</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122</v>
      </c>
      <c r="DM124" s="1016"/>
      <c r="DN124" s="1016"/>
      <c r="DO124" s="1016"/>
      <c r="DP124" s="1017"/>
      <c r="DQ124" s="1015" t="s">
        <v>122</v>
      </c>
      <c r="DR124" s="1016"/>
      <c r="DS124" s="1016"/>
      <c r="DT124" s="1016"/>
      <c r="DU124" s="1017"/>
      <c r="DV124" s="1018" t="s">
        <v>432</v>
      </c>
      <c r="DW124" s="1019"/>
      <c r="DX124" s="1019"/>
      <c r="DY124" s="1019"/>
      <c r="DZ124" s="1020"/>
    </row>
    <row r="125" spans="1:130" s="226" customFormat="1" ht="26.25" customHeight="1">
      <c r="A125" s="1091"/>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432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432</v>
      </c>
      <c r="DH125" s="959"/>
      <c r="DI125" s="959"/>
      <c r="DJ125" s="959"/>
      <c r="DK125" s="959"/>
      <c r="DL125" s="959" t="s">
        <v>122</v>
      </c>
      <c r="DM125" s="959"/>
      <c r="DN125" s="959"/>
      <c r="DO125" s="959"/>
      <c r="DP125" s="959"/>
      <c r="DQ125" s="959" t="s">
        <v>122</v>
      </c>
      <c r="DR125" s="959"/>
      <c r="DS125" s="959"/>
      <c r="DT125" s="959"/>
      <c r="DU125" s="959"/>
      <c r="DV125" s="960" t="s">
        <v>122</v>
      </c>
      <c r="DW125" s="960"/>
      <c r="DX125" s="960"/>
      <c r="DY125" s="960"/>
      <c r="DZ125" s="961"/>
    </row>
    <row r="126" spans="1:130" s="226" customFormat="1" ht="26.25" customHeight="1" thickBot="1">
      <c r="A126" s="1091"/>
      <c r="B126" s="978"/>
      <c r="C126" s="948" t="s">
        <v>458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122</v>
      </c>
      <c r="AG126" s="991"/>
      <c r="AH126" s="991"/>
      <c r="AI126" s="991"/>
      <c r="AJ126" s="992"/>
      <c r="AK126" s="993" t="s">
        <v>122</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432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122</v>
      </c>
      <c r="AB127" s="991"/>
      <c r="AC127" s="991"/>
      <c r="AD127" s="991"/>
      <c r="AE127" s="992"/>
      <c r="AF127" s="993" t="s">
        <v>122</v>
      </c>
      <c r="AG127" s="991"/>
      <c r="AH127" s="991"/>
      <c r="AI127" s="991"/>
      <c r="AJ127" s="992"/>
      <c r="AK127" s="993" t="s">
        <v>122</v>
      </c>
      <c r="AL127" s="991"/>
      <c r="AM127" s="991"/>
      <c r="AN127" s="991"/>
      <c r="AO127" s="992"/>
      <c r="AP127" s="994" t="s">
        <v>432</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122</v>
      </c>
      <c r="DM127" s="952"/>
      <c r="DN127" s="952"/>
      <c r="DO127" s="952"/>
      <c r="DP127" s="952"/>
      <c r="DQ127" s="952" t="s">
        <v>432</v>
      </c>
      <c r="DR127" s="952"/>
      <c r="DS127" s="952"/>
      <c r="DT127" s="952"/>
      <c r="DU127" s="952"/>
      <c r="DV127" s="953" t="s">
        <v>122</v>
      </c>
      <c r="DW127" s="953"/>
      <c r="DX127" s="953"/>
      <c r="DY127" s="953"/>
      <c r="DZ127" s="954"/>
    </row>
    <row r="128" spans="1:130" s="226" customFormat="1" ht="26.25" customHeight="1" thickBot="1">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v>429</v>
      </c>
      <c r="AB128" s="1080"/>
      <c r="AC128" s="1080"/>
      <c r="AD128" s="1080"/>
      <c r="AE128" s="1081"/>
      <c r="AF128" s="1082" t="s">
        <v>122</v>
      </c>
      <c r="AG128" s="1080"/>
      <c r="AH128" s="1080"/>
      <c r="AI128" s="1080"/>
      <c r="AJ128" s="1081"/>
      <c r="AK128" s="1082" t="s">
        <v>122</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122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v>4500</v>
      </c>
      <c r="DM128" s="1072"/>
      <c r="DN128" s="1072"/>
      <c r="DO128" s="1072"/>
      <c r="DP128" s="1072"/>
      <c r="DQ128" s="1072">
        <v>4500</v>
      </c>
      <c r="DR128" s="1072"/>
      <c r="DS128" s="1072"/>
      <c r="DT128" s="1072"/>
      <c r="DU128" s="1072"/>
      <c r="DV128" s="1073">
        <v>0.2</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2979554</v>
      </c>
      <c r="AB129" s="991"/>
      <c r="AC129" s="991"/>
      <c r="AD129" s="991"/>
      <c r="AE129" s="992"/>
      <c r="AF129" s="993">
        <v>2994156</v>
      </c>
      <c r="AG129" s="991"/>
      <c r="AH129" s="991"/>
      <c r="AI129" s="991"/>
      <c r="AJ129" s="992"/>
      <c r="AK129" s="993">
        <v>2868607</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122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496014</v>
      </c>
      <c r="AB130" s="991"/>
      <c r="AC130" s="991"/>
      <c r="AD130" s="991"/>
      <c r="AE130" s="992"/>
      <c r="AF130" s="993">
        <v>530778</v>
      </c>
      <c r="AG130" s="991"/>
      <c r="AH130" s="991"/>
      <c r="AI130" s="991"/>
      <c r="AJ130" s="992"/>
      <c r="AK130" s="993">
        <v>530450</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12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2483540</v>
      </c>
      <c r="AB131" s="1016"/>
      <c r="AC131" s="1016"/>
      <c r="AD131" s="1016"/>
      <c r="AE131" s="1017"/>
      <c r="AF131" s="1015">
        <v>2463378</v>
      </c>
      <c r="AG131" s="1016"/>
      <c r="AH131" s="1016"/>
      <c r="AI131" s="1016"/>
      <c r="AJ131" s="1017"/>
      <c r="AK131" s="1015">
        <v>2338157</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t="s">
        <v>122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11.34992793</v>
      </c>
      <c r="AB132" s="1132"/>
      <c r="AC132" s="1132"/>
      <c r="AD132" s="1132"/>
      <c r="AE132" s="1133"/>
      <c r="AF132" s="1134">
        <v>12.098305659999999</v>
      </c>
      <c r="AG132" s="1132"/>
      <c r="AH132" s="1132"/>
      <c r="AI132" s="1132"/>
      <c r="AJ132" s="1133"/>
      <c r="AK132" s="1134">
        <v>12.63469476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11.1</v>
      </c>
      <c r="AB133" s="1115"/>
      <c r="AC133" s="1115"/>
      <c r="AD133" s="1115"/>
      <c r="AE133" s="1116"/>
      <c r="AF133" s="1114">
        <v>11.6</v>
      </c>
      <c r="AG133" s="1115"/>
      <c r="AH133" s="1115"/>
      <c r="AI133" s="1115"/>
      <c r="AJ133" s="1116"/>
      <c r="AK133" s="1114">
        <v>12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BfT0CJJyeg4qxTQQg2Sx198Blbf59sTgJwn307jHqJkMjtCkRux70/Wc9gdFH8gfoCeMyylv35EfB3vcap1wg==" saltValue="QpEKUI6+keIMOHbKATPt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W52" sqref="AW5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xq1mtF3LWnqjUSjIUucB+Z0dgDZoxe7vUHUB7Njc4CdnXvyseAnLqSKY0y/Qj8hCzDOsCK8ius9fAOkYGH2PA==" saltValue="Awazzic1eu8fTig8BWrC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bxevx9jkDjee0s/ueMTAnlUmbJoY4lY9trutA+T0KxsV8DODaW67BwesLibVZLEwt5tgliWPtcMXkQvXyG2fA==" saltValue="y58zWQ7V5bpDGs23CIr2q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827427</v>
      </c>
      <c r="AP9" s="292">
        <v>287002</v>
      </c>
      <c r="AQ9" s="293">
        <v>189734</v>
      </c>
      <c r="AR9" s="294">
        <v>51.3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40722</v>
      </c>
      <c r="AP10" s="295">
        <v>14125</v>
      </c>
      <c r="AQ10" s="296">
        <v>22180</v>
      </c>
      <c r="AR10" s="297">
        <v>-36.299999999999997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18976</v>
      </c>
      <c r="AP11" s="295">
        <v>6582</v>
      </c>
      <c r="AQ11" s="296">
        <v>28692</v>
      </c>
      <c r="AR11" s="297">
        <v>-77.099999999999994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v>24445</v>
      </c>
      <c r="AP12" s="295">
        <v>8479</v>
      </c>
      <c r="AQ12" s="296">
        <v>4806</v>
      </c>
      <c r="AR12" s="297">
        <v>76.400000000000006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35656</v>
      </c>
      <c r="AP14" s="295">
        <v>12368</v>
      </c>
      <c r="AQ14" s="296">
        <v>8976</v>
      </c>
      <c r="AR14" s="297">
        <v>37.799999999999997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38800</v>
      </c>
      <c r="AP15" s="295">
        <v>13458</v>
      </c>
      <c r="AQ15" s="296">
        <v>4161</v>
      </c>
      <c r="AR15" s="297">
        <v>223.4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-69669</v>
      </c>
      <c r="AP16" s="295">
        <v>-24165</v>
      </c>
      <c r="AQ16" s="296">
        <v>-17989</v>
      </c>
      <c r="AR16" s="297">
        <v>34.299999999999997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916357</v>
      </c>
      <c r="AP17" s="295">
        <v>317848</v>
      </c>
      <c r="AQ17" s="296">
        <v>240560</v>
      </c>
      <c r="AR17" s="297">
        <v>32.1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29.83</v>
      </c>
      <c r="AP21" s="308">
        <v>21.65</v>
      </c>
      <c r="AQ21" s="309">
        <v>8.18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92.2</v>
      </c>
      <c r="AP22" s="313">
        <v>95.4</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752820</v>
      </c>
      <c r="AP32" s="322">
        <v>261124</v>
      </c>
      <c r="AQ32" s="323">
        <v>139228</v>
      </c>
      <c r="AR32" s="324">
        <v>87.6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508</v>
      </c>
      <c r="AP34" s="322" t="s">
        <v>508</v>
      </c>
      <c r="AQ34" s="323">
        <v>5</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53231</v>
      </c>
      <c r="AP35" s="322">
        <v>18464</v>
      </c>
      <c r="AQ35" s="323">
        <v>32095</v>
      </c>
      <c r="AR35" s="324">
        <v>-42.5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v>19818</v>
      </c>
      <c r="AP36" s="322">
        <v>6874</v>
      </c>
      <c r="AQ36" s="323">
        <v>5254</v>
      </c>
      <c r="AR36" s="324">
        <v>30.8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t="s">
        <v>508</v>
      </c>
      <c r="AP37" s="322" t="s">
        <v>508</v>
      </c>
      <c r="AQ37" s="323">
        <v>1384</v>
      </c>
      <c r="AR37" s="324" t="s">
        <v>508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t="s">
        <v>508</v>
      </c>
      <c r="AP38" s="325" t="s">
        <v>508</v>
      </c>
      <c r="AQ38" s="326">
        <v>32</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t="s">
        <v>508</v>
      </c>
      <c r="AP39" s="322" t="s">
        <v>508</v>
      </c>
      <c r="AQ39" s="323">
        <v>-8131</v>
      </c>
      <c r="AR39" s="324" t="s">
        <v>508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-530450</v>
      </c>
      <c r="AP40" s="322">
        <v>-183992</v>
      </c>
      <c r="AQ40" s="323">
        <v>-126394</v>
      </c>
      <c r="AR40" s="324">
        <v>45.6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295419</v>
      </c>
      <c r="AP41" s="322">
        <v>102469</v>
      </c>
      <c r="AQ41" s="323">
        <v>43473</v>
      </c>
      <c r="AR41" s="324">
        <v>135.69999999999999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2080626</v>
      </c>
      <c r="AN51" s="344">
        <v>663465</v>
      </c>
      <c r="AO51" s="345">
        <v>66.7</v>
      </c>
      <c r="AP51" s="346">
        <v>316331</v>
      </c>
      <c r="AQ51" s="347">
        <v>38.6</v>
      </c>
      <c r="AR51" s="348">
        <v>28.1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644059</v>
      </c>
      <c r="AN52" s="352">
        <v>205376</v>
      </c>
      <c r="AO52" s="353">
        <v>7.7</v>
      </c>
      <c r="AP52" s="354">
        <v>106387</v>
      </c>
      <c r="AQ52" s="355">
        <v>22.8</v>
      </c>
      <c r="AR52" s="356">
        <v>-15.1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1951077</v>
      </c>
      <c r="AN53" s="344">
        <v>638024</v>
      </c>
      <c r="AO53" s="345">
        <v>-3.8</v>
      </c>
      <c r="AP53" s="346">
        <v>333013</v>
      </c>
      <c r="AQ53" s="347">
        <v>5.3</v>
      </c>
      <c r="AR53" s="348">
        <v>-9.1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948910</v>
      </c>
      <c r="AN54" s="352">
        <v>310304</v>
      </c>
      <c r="AO54" s="353">
        <v>51.1</v>
      </c>
      <c r="AP54" s="354">
        <v>126732</v>
      </c>
      <c r="AQ54" s="355">
        <v>19.100000000000001</v>
      </c>
      <c r="AR54" s="356">
        <v>32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1813614</v>
      </c>
      <c r="AN55" s="344">
        <v>604337</v>
      </c>
      <c r="AO55" s="345">
        <v>-5.3</v>
      </c>
      <c r="AP55" s="346">
        <v>280458</v>
      </c>
      <c r="AQ55" s="347">
        <v>-15.8</v>
      </c>
      <c r="AR55" s="348">
        <v>10.5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1121858</v>
      </c>
      <c r="AN56" s="352">
        <v>373828</v>
      </c>
      <c r="AO56" s="353">
        <v>20.5</v>
      </c>
      <c r="AP56" s="354">
        <v>127286</v>
      </c>
      <c r="AQ56" s="355">
        <v>0.4</v>
      </c>
      <c r="AR56" s="356">
        <v>20.100000000000001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1911062</v>
      </c>
      <c r="AN57" s="344">
        <v>648917</v>
      </c>
      <c r="AO57" s="345">
        <v>7.4</v>
      </c>
      <c r="AP57" s="346">
        <v>291945</v>
      </c>
      <c r="AQ57" s="347">
        <v>4.0999999999999996</v>
      </c>
      <c r="AR57" s="348">
        <v>3.3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1155003</v>
      </c>
      <c r="AN58" s="352">
        <v>392191</v>
      </c>
      <c r="AO58" s="353">
        <v>4.9000000000000004</v>
      </c>
      <c r="AP58" s="354">
        <v>127651</v>
      </c>
      <c r="AQ58" s="355">
        <v>0.3</v>
      </c>
      <c r="AR58" s="356">
        <v>4.5999999999999996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1358730</v>
      </c>
      <c r="AN59" s="344">
        <v>471290</v>
      </c>
      <c r="AO59" s="345">
        <v>-27.4</v>
      </c>
      <c r="AP59" s="346">
        <v>291173</v>
      </c>
      <c r="AQ59" s="347">
        <v>-0.3</v>
      </c>
      <c r="AR59" s="348">
        <v>-27.1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540347</v>
      </c>
      <c r="AN60" s="352">
        <v>187425</v>
      </c>
      <c r="AO60" s="353">
        <v>-52.2</v>
      </c>
      <c r="AP60" s="354">
        <v>119071</v>
      </c>
      <c r="AQ60" s="355">
        <v>-6.7</v>
      </c>
      <c r="AR60" s="356">
        <v>-45.5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1823022</v>
      </c>
      <c r="AN61" s="359">
        <v>605207</v>
      </c>
      <c r="AO61" s="360">
        <v>7.5</v>
      </c>
      <c r="AP61" s="361">
        <v>302584</v>
      </c>
      <c r="AQ61" s="362">
        <v>6.4</v>
      </c>
      <c r="AR61" s="348">
        <v>1.1000000000000001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882035</v>
      </c>
      <c r="AN62" s="352">
        <v>293825</v>
      </c>
      <c r="AO62" s="353">
        <v>6.4</v>
      </c>
      <c r="AP62" s="354">
        <v>121425</v>
      </c>
      <c r="AQ62" s="355">
        <v>7.2</v>
      </c>
      <c r="AR62" s="356">
        <v>-0.8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PSO/H+/WqiBppegvJpSQ3BtuLmVzn8Er4emO0XLR5TjiGq5OeRIsHY5FzARy+/YDIWNF3R71m+mU3gvcB/zHA==" saltValue="BQ+0Ph24kotiVhZOS4SK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q0DUxhO77jkEQzW7DKhwjV1g8wz1NtG1VNjbiH9/3npSnEVbtZhqdlGijMDSUFNFMZMd77JKwxp7TY6LkADEw==" saltValue="ST2CkosRU4qfwLpc/SZJ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VQYFfq+HipVeKvnbV9fKe8IAJvrcuhY6y3imOuPWcMpe35B6QgGEsVoR3yNFNk71VIav25dSNJhigSs7xRlBA==" saltValue="2dr+/FOnryZOwMWWp4Ed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4" t="s">
        <v>3</v>
      </c>
      <c r="D47" s="1174"/>
      <c r="E47" s="1175"/>
      <c r="F47" s="11">
        <v>49.36</v>
      </c>
      <c r="G47" s="12">
        <v>59.53</v>
      </c>
      <c r="H47" s="12">
        <v>52.15</v>
      </c>
      <c r="I47" s="12">
        <v>54.81</v>
      </c>
      <c r="J47" s="13">
        <v>60.3</v>
      </c>
    </row>
    <row r="48" spans="2:10" ht="57.75" customHeight="1">
      <c r="B48" s="14"/>
      <c r="C48" s="1176" t="s">
        <v>4</v>
      </c>
      <c r="D48" s="1176"/>
      <c r="E48" s="1177"/>
      <c r="F48" s="15">
        <v>10.81</v>
      </c>
      <c r="G48" s="16">
        <v>6.04</v>
      </c>
      <c r="H48" s="16">
        <v>5.73</v>
      </c>
      <c r="I48" s="16">
        <v>5.84</v>
      </c>
      <c r="J48" s="17">
        <v>5.67</v>
      </c>
    </row>
    <row r="49" spans="2:10" ht="57.75" customHeight="1" thickBot="1">
      <c r="B49" s="18"/>
      <c r="C49" s="1178" t="s">
        <v>5</v>
      </c>
      <c r="D49" s="1178"/>
      <c r="E49" s="1179"/>
      <c r="F49" s="19">
        <v>0.37</v>
      </c>
      <c r="G49" s="20" t="s">
        <v>555</v>
      </c>
      <c r="H49" s="20" t="s">
        <v>556</v>
      </c>
      <c r="I49" s="20">
        <v>0.18</v>
      </c>
      <c r="J49" s="21" t="s">
        <v>557</v>
      </c>
    </row>
    <row r="50" spans="2:10" ht="13.5" customHeight="1"/>
    <row r="51" spans="2:10" ht="13.5" hidden="1" customHeight="1"/>
    <row r="52" spans="2:10" ht="13.5" hidden="1" customHeight="1"/>
    <row r="53" spans="2:10" ht="13.5" hidden="1" customHeight="1"/>
  </sheetData>
  <sheetProtection algorithmName="SHA-512" hashValue="Kwsq52BhotnnvGPSmGIZZTQDGZfHI4O2hYlLVZofJc3+YCxWjzmwi6Y05zN4suW7liEpgFuXeDFpRF7Z/gjRsg==" saltValue="F+beW6KyJ6HEqy2bTjGG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6" t="s">
        <v>558</v>
      </c>
      <c r="D34" s="1186"/>
      <c r="E34" s="1187"/>
      <c r="F34" s="32">
        <v>16.62</v>
      </c>
      <c r="G34" s="33">
        <v>18.72</v>
      </c>
      <c r="H34" s="33">
        <v>17.95</v>
      </c>
      <c r="I34" s="33">
        <v>17.13</v>
      </c>
      <c r="J34" s="34">
        <v>17.7</v>
      </c>
      <c r="K34" s="22"/>
      <c r="L34" s="22"/>
      <c r="M34" s="22"/>
      <c r="N34" s="22"/>
      <c r="O34" s="22"/>
      <c r="P34" s="22"/>
    </row>
    <row r="35" spans="1:16" ht="39" customHeight="1">
      <c r="A35" s="22"/>
      <c r="B35" s="35"/>
      <c r="C35" s="1180" t="s">
        <v>559</v>
      </c>
      <c r="D35" s="1181"/>
      <c r="E35" s="1182"/>
      <c r="F35" s="36">
        <v>11.96</v>
      </c>
      <c r="G35" s="37">
        <v>6.02</v>
      </c>
      <c r="H35" s="37">
        <v>7.01</v>
      </c>
      <c r="I35" s="37">
        <v>5.82</v>
      </c>
      <c r="J35" s="38">
        <v>5.64</v>
      </c>
      <c r="K35" s="22"/>
      <c r="L35" s="22"/>
      <c r="M35" s="22"/>
      <c r="N35" s="22"/>
      <c r="O35" s="22"/>
      <c r="P35" s="22"/>
    </row>
    <row r="36" spans="1:16" ht="39" customHeight="1">
      <c r="A36" s="22"/>
      <c r="B36" s="35"/>
      <c r="C36" s="1180" t="s">
        <v>560</v>
      </c>
      <c r="D36" s="1181"/>
      <c r="E36" s="1182"/>
      <c r="F36" s="36">
        <v>0.63</v>
      </c>
      <c r="G36" s="37">
        <v>2.2999999999999998</v>
      </c>
      <c r="H36" s="37">
        <v>3.19</v>
      </c>
      <c r="I36" s="37">
        <v>1.91</v>
      </c>
      <c r="J36" s="38">
        <v>0.8</v>
      </c>
      <c r="K36" s="22"/>
      <c r="L36" s="22"/>
      <c r="M36" s="22"/>
      <c r="N36" s="22"/>
      <c r="O36" s="22"/>
      <c r="P36" s="22"/>
    </row>
    <row r="37" spans="1:16" ht="39" customHeight="1">
      <c r="A37" s="22"/>
      <c r="B37" s="35"/>
      <c r="C37" s="1180" t="s">
        <v>561</v>
      </c>
      <c r="D37" s="1181"/>
      <c r="E37" s="1182"/>
      <c r="F37" s="36">
        <v>0.24</v>
      </c>
      <c r="G37" s="37">
        <v>0.26</v>
      </c>
      <c r="H37" s="37">
        <v>0.33</v>
      </c>
      <c r="I37" s="37">
        <v>0.25</v>
      </c>
      <c r="J37" s="38">
        <v>0.32</v>
      </c>
      <c r="K37" s="22"/>
      <c r="L37" s="22"/>
      <c r="M37" s="22"/>
      <c r="N37" s="22"/>
      <c r="O37" s="22"/>
      <c r="P37" s="22"/>
    </row>
    <row r="38" spans="1:16" ht="39" customHeight="1">
      <c r="A38" s="22"/>
      <c r="B38" s="35"/>
      <c r="C38" s="1180" t="s">
        <v>562</v>
      </c>
      <c r="D38" s="1181"/>
      <c r="E38" s="1182"/>
      <c r="F38" s="36">
        <v>0.2</v>
      </c>
      <c r="G38" s="37">
        <v>0.15</v>
      </c>
      <c r="H38" s="37">
        <v>0.06</v>
      </c>
      <c r="I38" s="37">
        <v>0.12</v>
      </c>
      <c r="J38" s="38">
        <v>0.22</v>
      </c>
      <c r="K38" s="22"/>
      <c r="L38" s="22"/>
      <c r="M38" s="22"/>
      <c r="N38" s="22"/>
      <c r="O38" s="22"/>
      <c r="P38" s="22"/>
    </row>
    <row r="39" spans="1:16" ht="39" customHeight="1">
      <c r="A39" s="22"/>
      <c r="B39" s="35"/>
      <c r="C39" s="1180" t="s">
        <v>563</v>
      </c>
      <c r="D39" s="1181"/>
      <c r="E39" s="1182"/>
      <c r="F39" s="36">
        <v>0.01</v>
      </c>
      <c r="G39" s="37">
        <v>0.02</v>
      </c>
      <c r="H39" s="37">
        <v>0.02</v>
      </c>
      <c r="I39" s="37">
        <v>0.02</v>
      </c>
      <c r="J39" s="38">
        <v>0.02</v>
      </c>
      <c r="K39" s="22"/>
      <c r="L39" s="22"/>
      <c r="M39" s="22"/>
      <c r="N39" s="22"/>
      <c r="O39" s="22"/>
      <c r="P39" s="22"/>
    </row>
    <row r="40" spans="1:16" ht="39" customHeight="1">
      <c r="A40" s="22"/>
      <c r="B40" s="35"/>
      <c r="C40" s="1180" t="s">
        <v>564</v>
      </c>
      <c r="D40" s="1181"/>
      <c r="E40" s="1182"/>
      <c r="F40" s="36" t="s">
        <v>565</v>
      </c>
      <c r="G40" s="37" t="s">
        <v>566</v>
      </c>
      <c r="H40" s="37" t="s">
        <v>567</v>
      </c>
      <c r="I40" s="37">
        <v>0.01</v>
      </c>
      <c r="J40" s="38">
        <v>0.02</v>
      </c>
      <c r="K40" s="22"/>
      <c r="L40" s="22"/>
      <c r="M40" s="22"/>
      <c r="N40" s="22"/>
      <c r="O40" s="22"/>
      <c r="P40" s="22"/>
    </row>
    <row r="41" spans="1:16" ht="39" customHeight="1">
      <c r="A41" s="22"/>
      <c r="B41" s="35"/>
      <c r="C41" s="1180" t="s">
        <v>568</v>
      </c>
      <c r="D41" s="1181"/>
      <c r="E41" s="1182"/>
      <c r="F41" s="36">
        <v>0</v>
      </c>
      <c r="G41" s="37">
        <v>0</v>
      </c>
      <c r="H41" s="37">
        <v>0</v>
      </c>
      <c r="I41" s="37">
        <v>0</v>
      </c>
      <c r="J41" s="38">
        <v>0</v>
      </c>
      <c r="K41" s="22"/>
      <c r="L41" s="22"/>
      <c r="M41" s="22"/>
      <c r="N41" s="22"/>
      <c r="O41" s="22"/>
      <c r="P41" s="22"/>
    </row>
    <row r="42" spans="1:16" ht="39" customHeight="1">
      <c r="A42" s="22"/>
      <c r="B42" s="39"/>
      <c r="C42" s="1180" t="s">
        <v>569</v>
      </c>
      <c r="D42" s="1181"/>
      <c r="E42" s="1182"/>
      <c r="F42" s="36" t="s">
        <v>508</v>
      </c>
      <c r="G42" s="37" t="s">
        <v>508</v>
      </c>
      <c r="H42" s="37" t="s">
        <v>508</v>
      </c>
      <c r="I42" s="37" t="s">
        <v>508</v>
      </c>
      <c r="J42" s="38" t="s">
        <v>508</v>
      </c>
      <c r="K42" s="22"/>
      <c r="L42" s="22"/>
      <c r="M42" s="22"/>
      <c r="N42" s="22"/>
      <c r="O42" s="22"/>
      <c r="P42" s="22"/>
    </row>
    <row r="43" spans="1:16" ht="39" customHeight="1" thickBot="1">
      <c r="A43" s="22"/>
      <c r="B43" s="40"/>
      <c r="C43" s="1183" t="s">
        <v>570</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sOI0Inw1e2/QSxB47J3zfFkAn/J3d/E6NZ7SslIhxWtZya5ZE08PvzWg8iOwhkjq2mSpJu/Sb2w/J4tXTyiYQ==" saltValue="a6F0bfVDVjAuaK52rbBx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6" t="s">
        <v>11</v>
      </c>
      <c r="C45" s="1197"/>
      <c r="D45" s="58"/>
      <c r="E45" s="1202" t="s">
        <v>12</v>
      </c>
      <c r="F45" s="1202"/>
      <c r="G45" s="1202"/>
      <c r="H45" s="1202"/>
      <c r="I45" s="1202"/>
      <c r="J45" s="1203"/>
      <c r="K45" s="59">
        <v>665</v>
      </c>
      <c r="L45" s="60">
        <v>668</v>
      </c>
      <c r="M45" s="60">
        <v>699</v>
      </c>
      <c r="N45" s="60">
        <v>753</v>
      </c>
      <c r="O45" s="61">
        <v>753</v>
      </c>
      <c r="P45" s="48"/>
      <c r="Q45" s="48"/>
      <c r="R45" s="48"/>
      <c r="S45" s="48"/>
      <c r="T45" s="48"/>
      <c r="U45" s="48"/>
    </row>
    <row r="46" spans="1:21" ht="30.75" customHeight="1">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c r="A48" s="48"/>
      <c r="B48" s="1198"/>
      <c r="C48" s="1199"/>
      <c r="D48" s="62"/>
      <c r="E48" s="1190" t="s">
        <v>15</v>
      </c>
      <c r="F48" s="1190"/>
      <c r="G48" s="1190"/>
      <c r="H48" s="1190"/>
      <c r="I48" s="1190"/>
      <c r="J48" s="1191"/>
      <c r="K48" s="63">
        <v>51</v>
      </c>
      <c r="L48" s="64">
        <v>53</v>
      </c>
      <c r="M48" s="64">
        <v>44</v>
      </c>
      <c r="N48" s="64">
        <v>45</v>
      </c>
      <c r="O48" s="65">
        <v>53</v>
      </c>
      <c r="P48" s="48"/>
      <c r="Q48" s="48"/>
      <c r="R48" s="48"/>
      <c r="S48" s="48"/>
      <c r="T48" s="48"/>
      <c r="U48" s="48"/>
    </row>
    <row r="49" spans="1:21" ht="30.75" customHeight="1">
      <c r="A49" s="48"/>
      <c r="B49" s="1198"/>
      <c r="C49" s="1199"/>
      <c r="D49" s="62"/>
      <c r="E49" s="1190" t="s">
        <v>16</v>
      </c>
      <c r="F49" s="1190"/>
      <c r="G49" s="1190"/>
      <c r="H49" s="1190"/>
      <c r="I49" s="1190"/>
      <c r="J49" s="1191"/>
      <c r="K49" s="63">
        <v>32</v>
      </c>
      <c r="L49" s="64">
        <v>32</v>
      </c>
      <c r="M49" s="64">
        <v>35</v>
      </c>
      <c r="N49" s="64">
        <v>31</v>
      </c>
      <c r="O49" s="65">
        <v>20</v>
      </c>
      <c r="P49" s="48"/>
      <c r="Q49" s="48"/>
      <c r="R49" s="48"/>
      <c r="S49" s="48"/>
      <c r="T49" s="48"/>
      <c r="U49" s="48"/>
    </row>
    <row r="50" spans="1:21" ht="30.75" customHeight="1">
      <c r="A50" s="48"/>
      <c r="B50" s="1198"/>
      <c r="C50" s="1199"/>
      <c r="D50" s="62"/>
      <c r="E50" s="1190" t="s">
        <v>17</v>
      </c>
      <c r="F50" s="1190"/>
      <c r="G50" s="1190"/>
      <c r="H50" s="1190"/>
      <c r="I50" s="1190"/>
      <c r="J50" s="1191"/>
      <c r="K50" s="63" t="s">
        <v>508</v>
      </c>
      <c r="L50" s="64" t="s">
        <v>508</v>
      </c>
      <c r="M50" s="64" t="s">
        <v>508</v>
      </c>
      <c r="N50" s="64" t="s">
        <v>508</v>
      </c>
      <c r="O50" s="65" t="s">
        <v>508</v>
      </c>
      <c r="P50" s="48"/>
      <c r="Q50" s="48"/>
      <c r="R50" s="48"/>
      <c r="S50" s="48"/>
      <c r="T50" s="48"/>
      <c r="U50" s="48"/>
    </row>
    <row r="51" spans="1:21" ht="30.75" customHeight="1">
      <c r="A51" s="48"/>
      <c r="B51" s="1200"/>
      <c r="C51" s="1201"/>
      <c r="D51" s="66"/>
      <c r="E51" s="1190" t="s">
        <v>18</v>
      </c>
      <c r="F51" s="1190"/>
      <c r="G51" s="1190"/>
      <c r="H51" s="1190"/>
      <c r="I51" s="1190"/>
      <c r="J51" s="1191"/>
      <c r="K51" s="63" t="s">
        <v>508</v>
      </c>
      <c r="L51" s="64" t="s">
        <v>508</v>
      </c>
      <c r="M51" s="64" t="s">
        <v>508</v>
      </c>
      <c r="N51" s="64" t="s">
        <v>508</v>
      </c>
      <c r="O51" s="65" t="s">
        <v>508</v>
      </c>
      <c r="P51" s="48"/>
      <c r="Q51" s="48"/>
      <c r="R51" s="48"/>
      <c r="S51" s="48"/>
      <c r="T51" s="48"/>
      <c r="U51" s="48"/>
    </row>
    <row r="52" spans="1:21" ht="30.75" customHeight="1">
      <c r="A52" s="48"/>
      <c r="B52" s="1188" t="s">
        <v>19</v>
      </c>
      <c r="C52" s="1189"/>
      <c r="D52" s="66"/>
      <c r="E52" s="1190" t="s">
        <v>20</v>
      </c>
      <c r="F52" s="1190"/>
      <c r="G52" s="1190"/>
      <c r="H52" s="1190"/>
      <c r="I52" s="1190"/>
      <c r="J52" s="1191"/>
      <c r="K52" s="63">
        <v>459</v>
      </c>
      <c r="L52" s="64">
        <v>474</v>
      </c>
      <c r="M52" s="64">
        <v>495</v>
      </c>
      <c r="N52" s="64">
        <v>531</v>
      </c>
      <c r="O52" s="65">
        <v>530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289</v>
      </c>
      <c r="L53" s="69">
        <v>279</v>
      </c>
      <c r="M53" s="69">
        <v>283</v>
      </c>
      <c r="N53" s="69">
        <v>298</v>
      </c>
      <c r="O53" s="70">
        <v>296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IBnb+W9s91kubk77w6R5LDqLL7kdwGdPLSnsy15v8MugQGSGtxsogPcbJ4Gc9T49ByeEaYbqd59+YGMxTOJqw==" saltValue="SOjKIKt9AUH7E7KtwQoy9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04" t="s">
        <v>24</v>
      </c>
      <c r="C41" s="1205"/>
      <c r="D41" s="81"/>
      <c r="E41" s="1210" t="s">
        <v>25</v>
      </c>
      <c r="F41" s="1210"/>
      <c r="G41" s="1210"/>
      <c r="H41" s="1211"/>
      <c r="I41" s="82">
        <v>6214</v>
      </c>
      <c r="J41" s="83">
        <v>6052</v>
      </c>
      <c r="K41" s="83">
        <v>6088</v>
      </c>
      <c r="L41" s="83">
        <v>6093</v>
      </c>
      <c r="M41" s="84">
        <v>5850</v>
      </c>
    </row>
    <row r="42" spans="2:13" ht="27.75" customHeight="1">
      <c r="B42" s="1206"/>
      <c r="C42" s="1207"/>
      <c r="D42" s="85"/>
      <c r="E42" s="1212" t="s">
        <v>26</v>
      </c>
      <c r="F42" s="1212"/>
      <c r="G42" s="1212"/>
      <c r="H42" s="1213"/>
      <c r="I42" s="86" t="s">
        <v>508</v>
      </c>
      <c r="J42" s="87" t="s">
        <v>508</v>
      </c>
      <c r="K42" s="87" t="s">
        <v>508</v>
      </c>
      <c r="L42" s="87" t="s">
        <v>508</v>
      </c>
      <c r="M42" s="88" t="s">
        <v>508</v>
      </c>
    </row>
    <row r="43" spans="2:13" ht="27.75" customHeight="1">
      <c r="B43" s="1206"/>
      <c r="C43" s="1207"/>
      <c r="D43" s="85"/>
      <c r="E43" s="1212" t="s">
        <v>27</v>
      </c>
      <c r="F43" s="1212"/>
      <c r="G43" s="1212"/>
      <c r="H43" s="1213"/>
      <c r="I43" s="86">
        <v>590</v>
      </c>
      <c r="J43" s="87">
        <v>631</v>
      </c>
      <c r="K43" s="87">
        <v>597</v>
      </c>
      <c r="L43" s="87">
        <v>516</v>
      </c>
      <c r="M43" s="88">
        <v>493</v>
      </c>
    </row>
    <row r="44" spans="2:13" ht="27.75" customHeight="1">
      <c r="B44" s="1206"/>
      <c r="C44" s="1207"/>
      <c r="D44" s="85"/>
      <c r="E44" s="1212" t="s">
        <v>28</v>
      </c>
      <c r="F44" s="1212"/>
      <c r="G44" s="1212"/>
      <c r="H44" s="1213"/>
      <c r="I44" s="86">
        <v>136</v>
      </c>
      <c r="J44" s="87">
        <v>111</v>
      </c>
      <c r="K44" s="87">
        <v>78</v>
      </c>
      <c r="L44" s="87">
        <v>47</v>
      </c>
      <c r="M44" s="88">
        <v>40</v>
      </c>
    </row>
    <row r="45" spans="2:13" ht="27.75" customHeight="1">
      <c r="B45" s="1206"/>
      <c r="C45" s="1207"/>
      <c r="D45" s="85"/>
      <c r="E45" s="1212" t="s">
        <v>29</v>
      </c>
      <c r="F45" s="1212"/>
      <c r="G45" s="1212"/>
      <c r="H45" s="1213"/>
      <c r="I45" s="86">
        <v>1101</v>
      </c>
      <c r="J45" s="87">
        <v>1149</v>
      </c>
      <c r="K45" s="87">
        <v>1096</v>
      </c>
      <c r="L45" s="87">
        <v>1040</v>
      </c>
      <c r="M45" s="88">
        <v>954</v>
      </c>
    </row>
    <row r="46" spans="2:13" ht="27.75" customHeight="1">
      <c r="B46" s="1206"/>
      <c r="C46" s="1207"/>
      <c r="D46" s="89"/>
      <c r="E46" s="1212" t="s">
        <v>30</v>
      </c>
      <c r="F46" s="1212"/>
      <c r="G46" s="1212"/>
      <c r="H46" s="1213"/>
      <c r="I46" s="86" t="s">
        <v>508</v>
      </c>
      <c r="J46" s="87" t="s">
        <v>508</v>
      </c>
      <c r="K46" s="87" t="s">
        <v>508</v>
      </c>
      <c r="L46" s="87">
        <v>5</v>
      </c>
      <c r="M46" s="88">
        <v>5</v>
      </c>
    </row>
    <row r="47" spans="2:13" ht="27.75" customHeight="1">
      <c r="B47" s="1206"/>
      <c r="C47" s="1207"/>
      <c r="D47" s="90"/>
      <c r="E47" s="1214" t="s">
        <v>31</v>
      </c>
      <c r="F47" s="1215"/>
      <c r="G47" s="1215"/>
      <c r="H47" s="1216"/>
      <c r="I47" s="86" t="s">
        <v>508</v>
      </c>
      <c r="J47" s="87" t="s">
        <v>508</v>
      </c>
      <c r="K47" s="87" t="s">
        <v>508</v>
      </c>
      <c r="L47" s="87" t="s">
        <v>508</v>
      </c>
      <c r="M47" s="88" t="s">
        <v>508</v>
      </c>
    </row>
    <row r="48" spans="2:13" ht="27.75" customHeight="1">
      <c r="B48" s="1206"/>
      <c r="C48" s="1207"/>
      <c r="D48" s="85"/>
      <c r="E48" s="1212" t="s">
        <v>32</v>
      </c>
      <c r="F48" s="1212"/>
      <c r="G48" s="1212"/>
      <c r="H48" s="1213"/>
      <c r="I48" s="86" t="s">
        <v>508</v>
      </c>
      <c r="J48" s="87" t="s">
        <v>508</v>
      </c>
      <c r="K48" s="87" t="s">
        <v>508</v>
      </c>
      <c r="L48" s="87" t="s">
        <v>508</v>
      </c>
      <c r="M48" s="88" t="s">
        <v>508</v>
      </c>
    </row>
    <row r="49" spans="2:13" ht="27.75" customHeight="1">
      <c r="B49" s="1208"/>
      <c r="C49" s="1209"/>
      <c r="D49" s="85"/>
      <c r="E49" s="1212" t="s">
        <v>33</v>
      </c>
      <c r="F49" s="1212"/>
      <c r="G49" s="1212"/>
      <c r="H49" s="1213"/>
      <c r="I49" s="86" t="s">
        <v>508</v>
      </c>
      <c r="J49" s="87" t="s">
        <v>508</v>
      </c>
      <c r="K49" s="87" t="s">
        <v>508</v>
      </c>
      <c r="L49" s="87" t="s">
        <v>508</v>
      </c>
      <c r="M49" s="88" t="s">
        <v>508</v>
      </c>
    </row>
    <row r="50" spans="2:13" ht="27.75" customHeight="1">
      <c r="B50" s="1217" t="s">
        <v>34</v>
      </c>
      <c r="C50" s="1218"/>
      <c r="D50" s="91"/>
      <c r="E50" s="1212" t="s">
        <v>35</v>
      </c>
      <c r="F50" s="1212"/>
      <c r="G50" s="1212"/>
      <c r="H50" s="1213"/>
      <c r="I50" s="86">
        <v>3466</v>
      </c>
      <c r="J50" s="87">
        <v>3179</v>
      </c>
      <c r="K50" s="87">
        <v>2822</v>
      </c>
      <c r="L50" s="87">
        <v>3080</v>
      </c>
      <c r="M50" s="88">
        <v>3210</v>
      </c>
    </row>
    <row r="51" spans="2:13" ht="27.75" customHeight="1">
      <c r="B51" s="1206"/>
      <c r="C51" s="1207"/>
      <c r="D51" s="85"/>
      <c r="E51" s="1212" t="s">
        <v>36</v>
      </c>
      <c r="F51" s="1212"/>
      <c r="G51" s="1212"/>
      <c r="H51" s="1213"/>
      <c r="I51" s="86">
        <v>20</v>
      </c>
      <c r="J51" s="87">
        <v>1</v>
      </c>
      <c r="K51" s="87" t="s">
        <v>508</v>
      </c>
      <c r="L51" s="87" t="s">
        <v>508</v>
      </c>
      <c r="M51" s="88" t="s">
        <v>508</v>
      </c>
    </row>
    <row r="52" spans="2:13" ht="27.75" customHeight="1">
      <c r="B52" s="1208"/>
      <c r="C52" s="1209"/>
      <c r="D52" s="85"/>
      <c r="E52" s="1212" t="s">
        <v>37</v>
      </c>
      <c r="F52" s="1212"/>
      <c r="G52" s="1212"/>
      <c r="H52" s="1213"/>
      <c r="I52" s="86">
        <v>4552</v>
      </c>
      <c r="J52" s="87">
        <v>4469</v>
      </c>
      <c r="K52" s="87">
        <v>4545</v>
      </c>
      <c r="L52" s="87">
        <v>4597</v>
      </c>
      <c r="M52" s="88">
        <v>4515</v>
      </c>
    </row>
    <row r="53" spans="2:13" ht="27.75" customHeight="1" thickBot="1">
      <c r="B53" s="1219" t="s">
        <v>38</v>
      </c>
      <c r="C53" s="1220"/>
      <c r="D53" s="92"/>
      <c r="E53" s="1221" t="s">
        <v>39</v>
      </c>
      <c r="F53" s="1221"/>
      <c r="G53" s="1221"/>
      <c r="H53" s="1222"/>
      <c r="I53" s="93">
        <v>3</v>
      </c>
      <c r="J53" s="94">
        <v>294</v>
      </c>
      <c r="K53" s="94">
        <v>491</v>
      </c>
      <c r="L53" s="94">
        <v>24</v>
      </c>
      <c r="M53" s="95">
        <v>-382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nLegnSAz0nL/Nqu02yOQh5ug0udr8DbH2pSt3r3gZr0oI/gGG8GMcsIIIIGa0dJT1JZiXPyaNNBCEkWS8EmFQ==" saltValue="4Jr/wL0JqGZWJ2SWZlC4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31" t="s">
        <v>42</v>
      </c>
      <c r="D55" s="1231"/>
      <c r="E55" s="1232"/>
      <c r="F55" s="107">
        <v>1554</v>
      </c>
      <c r="G55" s="107">
        <v>1641</v>
      </c>
      <c r="H55" s="108">
        <v>1730</v>
      </c>
    </row>
    <row r="56" spans="2:8" ht="52.5" customHeight="1">
      <c r="B56" s="109"/>
      <c r="C56" s="1233" t="s">
        <v>43</v>
      </c>
      <c r="D56" s="1233"/>
      <c r="E56" s="1234"/>
      <c r="F56" s="110">
        <v>617</v>
      </c>
      <c r="G56" s="110">
        <v>618</v>
      </c>
      <c r="H56" s="111">
        <v>618</v>
      </c>
    </row>
    <row r="57" spans="2:8" ht="53.25" customHeight="1">
      <c r="B57" s="109"/>
      <c r="C57" s="1235" t="s">
        <v>44</v>
      </c>
      <c r="D57" s="1235"/>
      <c r="E57" s="1236"/>
      <c r="F57" s="112">
        <v>910</v>
      </c>
      <c r="G57" s="112">
        <v>1110</v>
      </c>
      <c r="H57" s="113">
        <v>1171</v>
      </c>
    </row>
    <row r="58" spans="2:8" ht="45.75" customHeight="1">
      <c r="B58" s="114"/>
      <c r="C58" s="1223" t="s">
        <v>584</v>
      </c>
      <c r="D58" s="1224"/>
      <c r="E58" s="1225"/>
      <c r="F58" s="115">
        <v>511</v>
      </c>
      <c r="G58" s="115">
        <v>671</v>
      </c>
      <c r="H58" s="116">
        <v>702</v>
      </c>
    </row>
    <row r="59" spans="2:8" ht="45.75" customHeight="1">
      <c r="B59" s="114"/>
      <c r="C59" s="1223" t="s">
        <v>585</v>
      </c>
      <c r="D59" s="1224"/>
      <c r="E59" s="1225"/>
      <c r="F59" s="115">
        <v>165</v>
      </c>
      <c r="G59" s="115">
        <v>195</v>
      </c>
      <c r="H59" s="116">
        <v>215</v>
      </c>
    </row>
    <row r="60" spans="2:8" ht="45.75" customHeight="1">
      <c r="B60" s="114"/>
      <c r="C60" s="1223" t="s">
        <v>586</v>
      </c>
      <c r="D60" s="1224"/>
      <c r="E60" s="1225"/>
      <c r="F60" s="115">
        <v>127</v>
      </c>
      <c r="G60" s="115">
        <v>127</v>
      </c>
      <c r="H60" s="116">
        <v>127</v>
      </c>
    </row>
    <row r="61" spans="2:8" ht="45.75" customHeight="1">
      <c r="B61" s="114"/>
      <c r="C61" s="1223" t="s">
        <v>587</v>
      </c>
      <c r="D61" s="1224"/>
      <c r="E61" s="1225"/>
      <c r="F61" s="115">
        <v>58</v>
      </c>
      <c r="G61" s="115">
        <v>68</v>
      </c>
      <c r="H61" s="116">
        <v>78</v>
      </c>
    </row>
    <row r="62" spans="2:8" ht="45.75" customHeight="1" thickBot="1">
      <c r="B62" s="117"/>
      <c r="C62" s="1226" t="s">
        <v>588</v>
      </c>
      <c r="D62" s="1227"/>
      <c r="E62" s="1228"/>
      <c r="F62" s="118">
        <v>23</v>
      </c>
      <c r="G62" s="118">
        <v>23</v>
      </c>
      <c r="H62" s="119">
        <v>23</v>
      </c>
    </row>
    <row r="63" spans="2:8" ht="52.5" customHeight="1" thickBot="1">
      <c r="B63" s="120"/>
      <c r="C63" s="1229" t="s">
        <v>45</v>
      </c>
      <c r="D63" s="1229"/>
      <c r="E63" s="1230"/>
      <c r="F63" s="121">
        <v>3081</v>
      </c>
      <c r="G63" s="121">
        <v>3369</v>
      </c>
      <c r="H63" s="122">
        <v>3519</v>
      </c>
    </row>
    <row r="64" spans="2:8" ht="15" customHeight="1"/>
    <row r="65" ht="0" hidden="1" customHeight="1"/>
    <row r="66" ht="0" hidden="1" customHeight="1"/>
  </sheetData>
  <sheetProtection algorithmName="SHA-512" hashValue="ZrsCQBzpVMocetn+5ASvUqTLIh9L4F/W2FVA9gdL/I5cFgwhdOgjY80y0zn5tujpCJm4JmMzo4AECiUWJX37OQ==" saltValue="ZKdtiGIq7ITIV4EmYxgV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663465</v>
      </c>
      <c r="E3" s="141"/>
      <c r="F3" s="142">
        <v>316331</v>
      </c>
      <c r="G3" s="143"/>
      <c r="H3" s="144"/>
    </row>
    <row r="4" spans="1:8">
      <c r="A4" s="145"/>
      <c r="B4" s="146"/>
      <c r="C4" s="147"/>
      <c r="D4" s="148">
        <v>205376</v>
      </c>
      <c r="E4" s="149"/>
      <c r="F4" s="150">
        <v>106387</v>
      </c>
      <c r="G4" s="151"/>
      <c r="H4" s="152"/>
    </row>
    <row r="5" spans="1:8">
      <c r="A5" s="133" t="s">
        <v>542</v>
      </c>
      <c r="B5" s="138"/>
      <c r="C5" s="139"/>
      <c r="D5" s="140">
        <v>638024</v>
      </c>
      <c r="E5" s="141"/>
      <c r="F5" s="142">
        <v>333013</v>
      </c>
      <c r="G5" s="143"/>
      <c r="H5" s="144"/>
    </row>
    <row r="6" spans="1:8">
      <c r="A6" s="145"/>
      <c r="B6" s="146"/>
      <c r="C6" s="147"/>
      <c r="D6" s="148">
        <v>310304</v>
      </c>
      <c r="E6" s="149"/>
      <c r="F6" s="150">
        <v>126732</v>
      </c>
      <c r="G6" s="151"/>
      <c r="H6" s="152"/>
    </row>
    <row r="7" spans="1:8">
      <c r="A7" s="133" t="s">
        <v>543</v>
      </c>
      <c r="B7" s="138"/>
      <c r="C7" s="139"/>
      <c r="D7" s="140">
        <v>604337</v>
      </c>
      <c r="E7" s="141"/>
      <c r="F7" s="142">
        <v>280458</v>
      </c>
      <c r="G7" s="143"/>
      <c r="H7" s="144"/>
    </row>
    <row r="8" spans="1:8">
      <c r="A8" s="145"/>
      <c r="B8" s="146"/>
      <c r="C8" s="147"/>
      <c r="D8" s="148">
        <v>373828</v>
      </c>
      <c r="E8" s="149"/>
      <c r="F8" s="150">
        <v>127286</v>
      </c>
      <c r="G8" s="151"/>
      <c r="H8" s="152"/>
    </row>
    <row r="9" spans="1:8">
      <c r="A9" s="133" t="s">
        <v>544</v>
      </c>
      <c r="B9" s="138"/>
      <c r="C9" s="139"/>
      <c r="D9" s="140">
        <v>648917</v>
      </c>
      <c r="E9" s="141"/>
      <c r="F9" s="142">
        <v>291945</v>
      </c>
      <c r="G9" s="143"/>
      <c r="H9" s="144"/>
    </row>
    <row r="10" spans="1:8">
      <c r="A10" s="145"/>
      <c r="B10" s="146"/>
      <c r="C10" s="147"/>
      <c r="D10" s="148">
        <v>392191</v>
      </c>
      <c r="E10" s="149"/>
      <c r="F10" s="150">
        <v>127651</v>
      </c>
      <c r="G10" s="151"/>
      <c r="H10" s="152"/>
    </row>
    <row r="11" spans="1:8">
      <c r="A11" s="133" t="s">
        <v>545</v>
      </c>
      <c r="B11" s="138"/>
      <c r="C11" s="139"/>
      <c r="D11" s="140">
        <v>471290</v>
      </c>
      <c r="E11" s="141"/>
      <c r="F11" s="142">
        <v>291173</v>
      </c>
      <c r="G11" s="143"/>
      <c r="H11" s="144"/>
    </row>
    <row r="12" spans="1:8">
      <c r="A12" s="145"/>
      <c r="B12" s="146"/>
      <c r="C12" s="153"/>
      <c r="D12" s="148">
        <v>187425</v>
      </c>
      <c r="E12" s="149"/>
      <c r="F12" s="150">
        <v>119071</v>
      </c>
      <c r="G12" s="151"/>
      <c r="H12" s="152"/>
    </row>
    <row r="13" spans="1:8">
      <c r="A13" s="133"/>
      <c r="B13" s="138"/>
      <c r="C13" s="154"/>
      <c r="D13" s="155">
        <v>605207</v>
      </c>
      <c r="E13" s="156"/>
      <c r="F13" s="157">
        <v>302584</v>
      </c>
      <c r="G13" s="158"/>
      <c r="H13" s="144"/>
    </row>
    <row r="14" spans="1:8">
      <c r="A14" s="145"/>
      <c r="B14" s="146"/>
      <c r="C14" s="147"/>
      <c r="D14" s="148">
        <v>293825</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10.81</v>
      </c>
      <c r="C19" s="159">
        <f>ROUND(VALUE(SUBSTITUTE(実質収支比率等に係る経年分析!G$48,"▲","-")),2)</f>
        <v>6.04</v>
      </c>
      <c r="D19" s="159">
        <f>ROUND(VALUE(SUBSTITUTE(実質収支比率等に係る経年分析!H$48,"▲","-")),2)</f>
        <v>5.73</v>
      </c>
      <c r="E19" s="159">
        <f>ROUND(VALUE(SUBSTITUTE(実質収支比率等に係る経年分析!I$48,"▲","-")),2)</f>
        <v>5.84</v>
      </c>
      <c r="F19" s="159">
        <f>ROUND(VALUE(SUBSTITUTE(実質収支比率等に係る経年分析!J$48,"▲","-")),2)</f>
        <v>5.67</v>
      </c>
    </row>
    <row r="20" spans="1:11">
      <c r="A20" s="159" t="s">
        <v>49</v>
      </c>
      <c r="B20" s="159">
        <f>ROUND(VALUE(SUBSTITUTE(実質収支比率等に係る経年分析!F$47,"▲","-")),2)</f>
        <v>49.36</v>
      </c>
      <c r="C20" s="159">
        <f>ROUND(VALUE(SUBSTITUTE(実質収支比率等に係る経年分析!G$47,"▲","-")),2)</f>
        <v>59.53</v>
      </c>
      <c r="D20" s="159">
        <f>ROUND(VALUE(SUBSTITUTE(実質収支比率等に係る経年分析!H$47,"▲","-")),2)</f>
        <v>52.15</v>
      </c>
      <c r="E20" s="159">
        <f>ROUND(VALUE(SUBSTITUTE(実質収支比率等に係る経年分析!I$47,"▲","-")),2)</f>
        <v>54.81</v>
      </c>
      <c r="F20" s="159">
        <f>ROUND(VALUE(SUBSTITUTE(実質収支比率等に係る経年分析!J$47,"▲","-")),2)</f>
        <v>60.3</v>
      </c>
    </row>
    <row r="21" spans="1:11">
      <c r="A21" s="159" t="s">
        <v>50</v>
      </c>
      <c r="B21" s="159">
        <f>IF(ISNUMBER(VALUE(SUBSTITUTE(実質収支比率等に係る経年分析!F$49,"▲","-"))),ROUND(VALUE(SUBSTITUTE(実質収支比率等に係る経年分析!F$49,"▲","-")),2),NA())</f>
        <v>0.37</v>
      </c>
      <c r="C21" s="159">
        <f>IF(ISNUMBER(VALUE(SUBSTITUTE(実質収支比率等に係る経年分析!G$49,"▲","-"))),ROUND(VALUE(SUBSTITUTE(実質収支比率等に係る経年分析!G$49,"▲","-")),2),NA())</f>
        <v>-4.8</v>
      </c>
      <c r="D21" s="159">
        <f>IF(ISNUMBER(VALUE(SUBSTITUTE(実質収支比率等に係る経年分析!H$49,"▲","-"))),ROUND(VALUE(SUBSTITUTE(実質収支比率等に係る経年分析!H$49,"▲","-")),2),NA())</f>
        <v>-9.18</v>
      </c>
      <c r="E21" s="159">
        <f>IF(ISNUMBER(VALUE(SUBSTITUTE(実質収支比率等に係る経年分析!I$49,"▲","-"))),ROUND(VALUE(SUBSTITUTE(実質収支比率等に係る経年分析!I$49,"▲","-")),2),NA())</f>
        <v>0.18</v>
      </c>
      <c r="F21" s="159">
        <f>IF(ISNUMBER(VALUE(SUBSTITUTE(実質収支比率等に係る経年分析!J$49,"▲","-"))),ROUND(VALUE(SUBSTITUTE(実質収支比率等に係る経年分析!J$49,"▲","-")),2),NA())</f>
        <v>-0.4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介護サービス事業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ケーブルネットワーク事業</v>
      </c>
      <c r="B30" s="160">
        <f>IF(ROUND(VALUE(SUBSTITUTE(連結実質赤字比率に係る赤字・黒字の構成分析!F$40,"▲", "-")), 2) &lt; 0, ABS(ROUND(VALUE(SUBSTITUTE(連結実質赤字比率に係る赤字・黒字の構成分析!F$40,"▲", "-")), 2)), NA())</f>
        <v>1.1499999999999999</v>
      </c>
      <c r="C30" s="160" t="e">
        <f>IF(ROUND(VALUE(SUBSTITUTE(連結実質赤字比率に係る赤字・黒字の構成分析!F$40,"▲", "-")), 2) &gt;= 0, ABS(ROUND(VALUE(SUBSTITUTE(連結実質赤字比率に係る赤字・黒字の構成分析!F$40,"▲", "-")), 2)), NA())</f>
        <v>#N/A</v>
      </c>
      <c r="D30" s="160">
        <f>IF(ROUND(VALUE(SUBSTITUTE(連結実質赤字比率に係る赤字・黒字の構成分析!G$40,"▲", "-")), 2) &lt; 0, ABS(ROUND(VALUE(SUBSTITUTE(連結実質赤字比率に係る赤字・黒字の構成分析!G$40,"▲", "-")), 2)), NA())</f>
        <v>1.46</v>
      </c>
      <c r="E30" s="160" t="e">
        <f>IF(ROUND(VALUE(SUBSTITUTE(連結実質赤字比率に係る赤字・黒字の構成分析!G$40,"▲", "-")), 2) &gt;= 0, ABS(ROUND(VALUE(SUBSTITUTE(連結実質赤字比率に係る赤字・黒字の構成分析!G$40,"▲", "-")), 2)), NA())</f>
        <v>#N/A</v>
      </c>
      <c r="F30" s="160">
        <f>IF(ROUND(VALUE(SUBSTITUTE(連結実質赤字比率に係る赤字・黒字の構成分析!H$40,"▲", "-")), 2) &lt; 0, ABS(ROUND(VALUE(SUBSTITUTE(連結実質赤字比率に係る赤字・黒字の構成分析!H$40,"▲", "-")), 2)), NA())</f>
        <v>1.28</v>
      </c>
      <c r="G30" s="160" t="e">
        <f>IF(ROUND(VALUE(SUBSTITUTE(連結実質赤字比率に係る赤字・黒字の構成分析!H$40,"▲", "-")), 2) &gt;= 0, ABS(ROUND(VALUE(SUBSTITUTE(連結実質赤字比率に係る赤字・黒字の構成分析!H$40,"▲", "-")), 2)), NA())</f>
        <v>#N/A</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簡易水道事業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介護保険事業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国民健康保険事業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c r="A34" s="160" t="str">
        <f>IF(連結実質赤字比率に係る赤字・黒字の構成分析!C$36="",NA(),連結実質赤字比率に係る赤字・黒字の構成分析!C$36)</f>
        <v>電気事業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5.64</v>
      </c>
    </row>
    <row r="36" spans="1:16">
      <c r="A36" s="160" t="str">
        <f>IF(連結実質赤字比率に係る赤字・黒字の構成分析!C$34="",NA(),連結実質赤字比率に係る赤字・黒字の構成分析!C$34)</f>
        <v>国民健康保険病院事業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17.95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459</v>
      </c>
      <c r="E42" s="161"/>
      <c r="F42" s="161"/>
      <c r="G42" s="161">
        <f>'実質公債費比率（分子）の構造'!L$52</f>
        <v>474</v>
      </c>
      <c r="H42" s="161"/>
      <c r="I42" s="161"/>
      <c r="J42" s="161">
        <f>'実質公債費比率（分子）の構造'!M$52</f>
        <v>495</v>
      </c>
      <c r="K42" s="161"/>
      <c r="L42" s="161"/>
      <c r="M42" s="161">
        <f>'実質公債費比率（分子）の構造'!N$52</f>
        <v>531</v>
      </c>
      <c r="N42" s="161"/>
      <c r="O42" s="161"/>
      <c r="P42" s="161">
        <f>'実質公債費比率（分子）の構造'!O$52</f>
        <v>530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32</v>
      </c>
      <c r="C45" s="161"/>
      <c r="D45" s="161"/>
      <c r="E45" s="161">
        <f>'実質公債費比率（分子）の構造'!L$49</f>
        <v>32</v>
      </c>
      <c r="F45" s="161"/>
      <c r="G45" s="161"/>
      <c r="H45" s="161">
        <f>'実質公債費比率（分子）の構造'!M$49</f>
        <v>35</v>
      </c>
      <c r="I45" s="161"/>
      <c r="J45" s="161"/>
      <c r="K45" s="161">
        <f>'実質公債費比率（分子）の構造'!N$49</f>
        <v>31</v>
      </c>
      <c r="L45" s="161"/>
      <c r="M45" s="161"/>
      <c r="N45" s="161">
        <f>'実質公債費比率（分子）の構造'!O$49</f>
        <v>20</v>
      </c>
      <c r="O45" s="161"/>
      <c r="P45" s="161"/>
    </row>
    <row r="46" spans="1:16">
      <c r="A46" s="161" t="s">
        <v>61</v>
      </c>
      <c r="B46" s="161">
        <f>'実質公債費比率（分子）の構造'!K$48</f>
        <v>51</v>
      </c>
      <c r="C46" s="161"/>
      <c r="D46" s="161"/>
      <c r="E46" s="161">
        <f>'実質公債費比率（分子）の構造'!L$48</f>
        <v>53</v>
      </c>
      <c r="F46" s="161"/>
      <c r="G46" s="161"/>
      <c r="H46" s="161">
        <f>'実質公債費比率（分子）の構造'!M$48</f>
        <v>44</v>
      </c>
      <c r="I46" s="161"/>
      <c r="J46" s="161"/>
      <c r="K46" s="161">
        <f>'実質公債費比率（分子）の構造'!N$48</f>
        <v>45</v>
      </c>
      <c r="L46" s="161"/>
      <c r="M46" s="161"/>
      <c r="N46" s="161">
        <f>'実質公債費比率（分子）の構造'!O$48</f>
        <v>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665</v>
      </c>
      <c r="C49" s="161"/>
      <c r="D49" s="161"/>
      <c r="E49" s="161">
        <f>'実質公債費比率（分子）の構造'!L$45</f>
        <v>668</v>
      </c>
      <c r="F49" s="161"/>
      <c r="G49" s="161"/>
      <c r="H49" s="161">
        <f>'実質公債費比率（分子）の構造'!M$45</f>
        <v>699</v>
      </c>
      <c r="I49" s="161"/>
      <c r="J49" s="161"/>
      <c r="K49" s="161">
        <f>'実質公債費比率（分子）の構造'!N$45</f>
        <v>753</v>
      </c>
      <c r="L49" s="161"/>
      <c r="M49" s="161"/>
      <c r="N49" s="161">
        <f>'実質公債費比率（分子）の構造'!O$45</f>
        <v>753</v>
      </c>
      <c r="O49" s="161"/>
      <c r="P49" s="161"/>
    </row>
    <row r="50" spans="1:16">
      <c r="A50" s="161" t="s">
        <v>65</v>
      </c>
      <c r="B50" s="161" t="e">
        <f>NA()</f>
        <v>#N/A</v>
      </c>
      <c r="C50" s="161">
        <f>IF(ISNUMBER('実質公債費比率（分子）の構造'!K$53),'実質公債費比率（分子）の構造'!K$53,NA())</f>
        <v>289</v>
      </c>
      <c r="D50" s="161" t="e">
        <f>NA()</f>
        <v>#N/A</v>
      </c>
      <c r="E50" s="161" t="e">
        <f>NA()</f>
        <v>#N/A</v>
      </c>
      <c r="F50" s="161">
        <f>IF(ISNUMBER('実質公債費比率（分子）の構造'!L$53),'実質公債費比率（分子）の構造'!L$53,NA())</f>
        <v>279</v>
      </c>
      <c r="G50" s="161" t="e">
        <f>NA()</f>
        <v>#N/A</v>
      </c>
      <c r="H50" s="161" t="e">
        <f>NA()</f>
        <v>#N/A</v>
      </c>
      <c r="I50" s="161">
        <f>IF(ISNUMBER('実質公債費比率（分子）の構造'!M$53),'実質公債費比率（分子）の構造'!M$53,NA())</f>
        <v>283</v>
      </c>
      <c r="J50" s="161" t="e">
        <f>NA()</f>
        <v>#N/A</v>
      </c>
      <c r="K50" s="161" t="e">
        <f>NA()</f>
        <v>#N/A</v>
      </c>
      <c r="L50" s="161">
        <f>IF(ISNUMBER('実質公債費比率（分子）の構造'!N$53),'実質公債費比率（分子）の構造'!N$53,NA())</f>
        <v>298</v>
      </c>
      <c r="M50" s="161" t="e">
        <f>NA()</f>
        <v>#N/A</v>
      </c>
      <c r="N50" s="161" t="e">
        <f>NA()</f>
        <v>#N/A</v>
      </c>
      <c r="O50" s="161">
        <f>IF(ISNUMBER('実質公債費比率（分子）の構造'!O$53),'実質公債費比率（分子）の構造'!O$53,NA())</f>
        <v>296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4552</v>
      </c>
      <c r="E56" s="160"/>
      <c r="F56" s="160"/>
      <c r="G56" s="160">
        <f>'将来負担比率（分子）の構造'!J$52</f>
        <v>4469</v>
      </c>
      <c r="H56" s="160"/>
      <c r="I56" s="160"/>
      <c r="J56" s="160">
        <f>'将来負担比率（分子）の構造'!K$52</f>
        <v>4545</v>
      </c>
      <c r="K56" s="160"/>
      <c r="L56" s="160"/>
      <c r="M56" s="160">
        <f>'将来負担比率（分子）の構造'!L$52</f>
        <v>4597</v>
      </c>
      <c r="N56" s="160"/>
      <c r="O56" s="160"/>
      <c r="P56" s="160">
        <f>'将来負担比率（分子）の構造'!M$52</f>
        <v>4515</v>
      </c>
    </row>
    <row r="57" spans="1:16">
      <c r="A57" s="160" t="s">
        <v>36</v>
      </c>
      <c r="B57" s="160"/>
      <c r="C57" s="160"/>
      <c r="D57" s="160">
        <f>'将来負担比率（分子）の構造'!I$51</f>
        <v>20</v>
      </c>
      <c r="E57" s="160"/>
      <c r="F57" s="160"/>
      <c r="G57" s="160">
        <f>'将来負担比率（分子）の構造'!J$51</f>
        <v>1</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3466</v>
      </c>
      <c r="E58" s="160"/>
      <c r="F58" s="160"/>
      <c r="G58" s="160">
        <f>'将来負担比率（分子）の構造'!J$50</f>
        <v>3179</v>
      </c>
      <c r="H58" s="160"/>
      <c r="I58" s="160"/>
      <c r="J58" s="160">
        <f>'将来負担比率（分子）の構造'!K$50</f>
        <v>2822</v>
      </c>
      <c r="K58" s="160"/>
      <c r="L58" s="160"/>
      <c r="M58" s="160">
        <f>'将来負担比率（分子）の構造'!L$50</f>
        <v>3080</v>
      </c>
      <c r="N58" s="160"/>
      <c r="O58" s="160"/>
      <c r="P58" s="160">
        <f>'将来負担比率（分子）の構造'!M$50</f>
        <v>3210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5</v>
      </c>
      <c r="L61" s="160"/>
      <c r="M61" s="160"/>
      <c r="N61" s="160">
        <f>'将来負担比率（分子）の構造'!M$46</f>
        <v>5</v>
      </c>
      <c r="O61" s="160"/>
      <c r="P61" s="160"/>
    </row>
    <row r="62" spans="1:16">
      <c r="A62" s="160" t="s">
        <v>29</v>
      </c>
      <c r="B62" s="160">
        <f>'将来負担比率（分子）の構造'!I$45</f>
        <v>1101</v>
      </c>
      <c r="C62" s="160"/>
      <c r="D62" s="160"/>
      <c r="E62" s="160">
        <f>'将来負担比率（分子）の構造'!J$45</f>
        <v>1149</v>
      </c>
      <c r="F62" s="160"/>
      <c r="G62" s="160"/>
      <c r="H62" s="160">
        <f>'将来負担比率（分子）の構造'!K$45</f>
        <v>1096</v>
      </c>
      <c r="I62" s="160"/>
      <c r="J62" s="160"/>
      <c r="K62" s="160">
        <f>'将来負担比率（分子）の構造'!L$45</f>
        <v>1040</v>
      </c>
      <c r="L62" s="160"/>
      <c r="M62" s="160"/>
      <c r="N62" s="160">
        <f>'将来負担比率（分子）の構造'!M$45</f>
        <v>954</v>
      </c>
      <c r="O62" s="160"/>
      <c r="P62" s="160"/>
    </row>
    <row r="63" spans="1:16">
      <c r="A63" s="160" t="s">
        <v>28</v>
      </c>
      <c r="B63" s="160">
        <f>'将来負担比率（分子）の構造'!I$44</f>
        <v>136</v>
      </c>
      <c r="C63" s="160"/>
      <c r="D63" s="160"/>
      <c r="E63" s="160">
        <f>'将来負担比率（分子）の構造'!J$44</f>
        <v>111</v>
      </c>
      <c r="F63" s="160"/>
      <c r="G63" s="160"/>
      <c r="H63" s="160">
        <f>'将来負担比率（分子）の構造'!K$44</f>
        <v>78</v>
      </c>
      <c r="I63" s="160"/>
      <c r="J63" s="160"/>
      <c r="K63" s="160">
        <f>'将来負担比率（分子）の構造'!L$44</f>
        <v>47</v>
      </c>
      <c r="L63" s="160"/>
      <c r="M63" s="160"/>
      <c r="N63" s="160">
        <f>'将来負担比率（分子）の構造'!M$44</f>
        <v>40</v>
      </c>
      <c r="O63" s="160"/>
      <c r="P63" s="160"/>
    </row>
    <row r="64" spans="1:16">
      <c r="A64" s="160" t="s">
        <v>27</v>
      </c>
      <c r="B64" s="160">
        <f>'将来負担比率（分子）の構造'!I$43</f>
        <v>590</v>
      </c>
      <c r="C64" s="160"/>
      <c r="D64" s="160"/>
      <c r="E64" s="160">
        <f>'将来負担比率（分子）の構造'!J$43</f>
        <v>631</v>
      </c>
      <c r="F64" s="160"/>
      <c r="G64" s="160"/>
      <c r="H64" s="160">
        <f>'将来負担比率（分子）の構造'!K$43</f>
        <v>597</v>
      </c>
      <c r="I64" s="160"/>
      <c r="J64" s="160"/>
      <c r="K64" s="160">
        <f>'将来負担比率（分子）の構造'!L$43</f>
        <v>516</v>
      </c>
      <c r="L64" s="160"/>
      <c r="M64" s="160"/>
      <c r="N64" s="160">
        <f>'将来負担比率（分子）の構造'!M$43</f>
        <v>493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6214</v>
      </c>
      <c r="C66" s="160"/>
      <c r="D66" s="160"/>
      <c r="E66" s="160">
        <f>'将来負担比率（分子）の構造'!J$41</f>
        <v>6052</v>
      </c>
      <c r="F66" s="160"/>
      <c r="G66" s="160"/>
      <c r="H66" s="160">
        <f>'将来負担比率（分子）の構造'!K$41</f>
        <v>6088</v>
      </c>
      <c r="I66" s="160"/>
      <c r="J66" s="160"/>
      <c r="K66" s="160">
        <f>'将来負担比率（分子）の構造'!L$41</f>
        <v>6093</v>
      </c>
      <c r="L66" s="160"/>
      <c r="M66" s="160"/>
      <c r="N66" s="160">
        <f>'将来負担比率（分子）の構造'!M$41</f>
        <v>5850</v>
      </c>
      <c r="O66" s="160"/>
      <c r="P66" s="160"/>
    </row>
    <row r="67" spans="1:16">
      <c r="A67" s="160" t="s">
        <v>69</v>
      </c>
      <c r="B67" s="160" t="e">
        <f>NA()</f>
        <v>#N/A</v>
      </c>
      <c r="C67" s="160">
        <f>IF(ISNUMBER('将来負担比率（分子）の構造'!I$53), IF('将来負担比率（分子）の構造'!I$53 &lt; 0, 0, '将来負担比率（分子）の構造'!I$53), NA())</f>
        <v>3</v>
      </c>
      <c r="D67" s="160" t="e">
        <f>NA()</f>
        <v>#N/A</v>
      </c>
      <c r="E67" s="160" t="e">
        <f>NA()</f>
        <v>#N/A</v>
      </c>
      <c r="F67" s="160">
        <f>IF(ISNUMBER('将来負担比率（分子）の構造'!J$53), IF('将来負担比率（分子）の構造'!J$53 &lt; 0, 0, '将来負担比率（分子）の構造'!J$53), NA())</f>
        <v>294</v>
      </c>
      <c r="G67" s="160" t="e">
        <f>NA()</f>
        <v>#N/A</v>
      </c>
      <c r="H67" s="160" t="e">
        <f>NA()</f>
        <v>#N/A</v>
      </c>
      <c r="I67" s="160">
        <f>IF(ISNUMBER('将来負担比率（分子）の構造'!K$53), IF('将来負担比率（分子）の構造'!K$53 &lt; 0, 0, '将来負担比率（分子）の構造'!K$53), NA())</f>
        <v>491</v>
      </c>
      <c r="J67" s="160" t="e">
        <f>NA()</f>
        <v>#N/A</v>
      </c>
      <c r="K67" s="160" t="e">
        <f>NA()</f>
        <v>#N/A</v>
      </c>
      <c r="L67" s="160">
        <f>IF(ISNUMBER('将来負担比率（分子）の構造'!L$53), IF('将来負担比率（分子）の構造'!L$53 &lt; 0, 0, '将来負担比率（分子）の構造'!L$53), NA())</f>
        <v>24</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1554</v>
      </c>
      <c r="C72" s="164">
        <f>基金残高に係る経年分析!G55</f>
        <v>1641</v>
      </c>
      <c r="D72" s="164">
        <f>基金残高に係る経年分析!H55</f>
        <v>1730</v>
      </c>
    </row>
    <row r="73" spans="1:16">
      <c r="A73" s="163" t="s">
        <v>72</v>
      </c>
      <c r="B73" s="164">
        <f>基金残高に係る経年分析!F56</f>
        <v>617</v>
      </c>
      <c r="C73" s="164">
        <f>基金残高に係る経年分析!G56</f>
        <v>618</v>
      </c>
      <c r="D73" s="164">
        <f>基金残高に係る経年分析!H56</f>
        <v>618</v>
      </c>
    </row>
    <row r="74" spans="1:16">
      <c r="A74" s="163" t="s">
        <v>73</v>
      </c>
      <c r="B74" s="164">
        <f>基金残高に係る経年分析!F57</f>
        <v>910</v>
      </c>
      <c r="C74" s="164">
        <f>基金残高に係る経年分析!G57</f>
        <v>1110</v>
      </c>
      <c r="D74" s="164">
        <f>基金残高に係る経年分析!H57</f>
        <v>1171</v>
      </c>
    </row>
  </sheetData>
  <sheetProtection algorithmName="SHA-512" hashValue="LELuOPmyAQF8KttKRcpYz4MfPrgROcOPt4ClYQr1tYF3RnAaF8Ka2CdZBcHSo7pEeWk1domLgUMxaXv1x10nvw==" saltValue="Yp8Y2s8qcXTYtOcAw2N8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椎葉　惇平</cp:lastModifiedBy>
  <cp:lastPrinted>2019-03-20T02:23:41Z</cp:lastPrinted>
  <dcterms:created xsi:type="dcterms:W3CDTF">2019-02-14T05:22:04Z</dcterms:created>
  <dcterms:modified xsi:type="dcterms:W3CDTF">2019-03-28T23:56:51Z</dcterms:modified>
  <cp:category/>
</cp:coreProperties>
</file>